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Ril" sheetId="1" r:id="rId1"/>
    <sheet name="OPĆI DIO" sheetId="2" r:id="rId2"/>
    <sheet name="PLAN PRIHODA" sheetId="3" r:id="rId3"/>
  </sheets>
  <definedNames>
    <definedName name="_xlnm.Print_Titles" localSheetId="0">'FP Ril'!$2:$4</definedName>
    <definedName name="_xlnm.Print_Area" localSheetId="0">'FP Ril'!$A$1:$T$157</definedName>
  </definedNames>
  <calcPr fullCalcOnLoad="1"/>
</workbook>
</file>

<file path=xl/sharedStrings.xml><?xml version="1.0" encoding="utf-8"?>
<sst xmlns="http://schemas.openxmlformats.org/spreadsheetml/2006/main" count="290" uniqueCount="139">
  <si>
    <t>u kunama</t>
  </si>
  <si>
    <t>Vlastiti prihodi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</si>
  <si>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</si>
  <si>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</si>
  <si>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</si>
  <si>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</si>
  <si>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</si>
  <si>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</si>
  <si>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</si>
  <si>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</si>
  <si>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</si>
  <si>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</si>
  <si>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</si>
  <si>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</si>
  <si>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</si>
  <si>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OŠ ŠIJANA</t>
  </si>
  <si>
    <t>I. DECENTRALIZIRANA SREDSTVA</t>
  </si>
  <si>
    <t>GRAD PULA</t>
  </si>
  <si>
    <t>Prihodi po posebnim propisima</t>
  </si>
  <si>
    <t>Materijalni rashodi</t>
  </si>
  <si>
    <t>Ostali nespomenuti rashodi</t>
  </si>
  <si>
    <t>Rashodi za nabavu pr.dug.im</t>
  </si>
  <si>
    <t>Plaće</t>
  </si>
  <si>
    <t>Ostali rashodi za zaposlene</t>
  </si>
  <si>
    <t>II. PRODUŽENI BORAVAK</t>
  </si>
  <si>
    <t>Knjige</t>
  </si>
  <si>
    <t>Državni proračun</t>
  </si>
  <si>
    <t>III. REDOVNI PROGRAM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</si>
  <si>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</si>
  <si>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</si>
  <si>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</si>
  <si>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</si>
  <si>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</si>
  <si>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</si>
  <si>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</si>
  <si>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</si>
  <si>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</si>
  <si>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</si>
  <si>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</si>
  <si>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</si>
  <si>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</si>
  <si>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</si>
  <si>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</si>
  <si>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</si>
  <si>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Opći prihodi i primici-SISTEM.PREGLEDI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</si>
  <si>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</si>
  <si>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</si>
  <si>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</si>
  <si>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</si>
  <si>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</si>
  <si>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</si>
  <si>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</si>
  <si>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</si>
  <si>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</si>
  <si>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</si>
  <si>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</si>
  <si>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Socijalna skrb - PB</t>
  </si>
  <si>
    <t>Socijalna skrb - ŠK</t>
  </si>
  <si>
    <t>MT</t>
  </si>
  <si>
    <t>Opći prihodi i primici-GRAD PULA</t>
  </si>
  <si>
    <t>Procjena 
2017.</t>
  </si>
  <si>
    <t>PLAN 
2015.</t>
  </si>
  <si>
    <t>PROCJENA 2017.</t>
  </si>
  <si>
    <t>PRIJEDLOG FINANCIJSKOG PLANA (OŠ ŠIJANA)  ZA 2015. I                                                                                                                                                PROJEKCIJA PLANA ZA  2016. I 2017. GODINU</t>
  </si>
  <si>
    <t>OPĆI DIO</t>
  </si>
  <si>
    <t>Prijedlog plana 
za 2015.</t>
  </si>
  <si>
    <t>Projekcija plana
za 2016.</t>
  </si>
  <si>
    <t>Projekcija plana 
za 2017.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</si>
  <si>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</si>
  <si>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</si>
  <si>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</si>
  <si>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</si>
  <si>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</si>
  <si>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</si>
  <si>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</si>
  <si>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</si>
  <si>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</si>
  <si>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</si>
  <si>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</si>
  <si>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</si>
  <si>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</si>
  <si>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</si>
  <si>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2015.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</si>
  <si>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</si>
  <si>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</si>
  <si>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</si>
  <si>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</si>
  <si>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</si>
  <si>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</si>
  <si>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</si>
  <si>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</si>
  <si>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</si>
  <si>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2016.</t>
  </si>
  <si>
    <t>65 HZZ</t>
  </si>
  <si>
    <t>66 DONACIJE</t>
  </si>
  <si>
    <t>Ukupno prihodi i primici za 2016.</t>
  </si>
  <si>
    <t>2017.</t>
  </si>
  <si>
    <t>Ukupno prihodi i primici za 2017.</t>
  </si>
  <si>
    <t>MZOŠ</t>
  </si>
  <si>
    <t>Ravnateljica:</t>
  </si>
  <si>
    <t>Prihodi za pos.namjene.-Marenda za sve</t>
  </si>
  <si>
    <t>Prihodi za pos.namjene MARENDA ZA SVE</t>
  </si>
  <si>
    <t>Višak 2014</t>
  </si>
  <si>
    <t>Prih za po namj-MARENDA ZA SVE</t>
  </si>
  <si>
    <t>65269 MAR ZA SVE</t>
  </si>
  <si>
    <t>65268 HZZ</t>
  </si>
  <si>
    <t>Pula, 43.ISTARSKE DIVIZIJE 5</t>
  </si>
  <si>
    <t>HITNE INTERVENCIJE</t>
  </si>
  <si>
    <t>SOCIJALNI PROGRAM</t>
  </si>
  <si>
    <t>Naknade troškova zaposl.</t>
  </si>
  <si>
    <t>Rashodi za materijal i eneg</t>
  </si>
  <si>
    <t>Rashodi za usluge</t>
  </si>
  <si>
    <t>Ostali nespom.rash.posl</t>
  </si>
  <si>
    <t>Doprinosi na plaće</t>
  </si>
  <si>
    <t>Naknade troškova zaposl</t>
  </si>
  <si>
    <t>Rashodi za metrijal i energiju</t>
  </si>
  <si>
    <t>Rashodi za mater.i energiju</t>
  </si>
  <si>
    <t>Nakn osob.izvan rad.odn</t>
  </si>
  <si>
    <t>Ostali nespom.rashposl</t>
  </si>
  <si>
    <t>Postrojenja i oprema</t>
  </si>
  <si>
    <t>Rashodi za mat i energiju</t>
  </si>
  <si>
    <t>Ostali rash za zaposlene</t>
  </si>
  <si>
    <t>Naknade troškova zaposlenima</t>
  </si>
  <si>
    <t>Ostali nespom.rash posl</t>
  </si>
  <si>
    <t xml:space="preserve">    IV.  GRADSKA SREDSTVA - HITNE INTERVENCIJE</t>
  </si>
  <si>
    <t>V.</t>
  </si>
  <si>
    <t>Rebalans financijskog plana - Plan rashoda i izdataka</t>
  </si>
  <si>
    <t>Gradska sredstva-hitne intervencije</t>
  </si>
  <si>
    <t>Klasa: 400-02/16-01/02</t>
  </si>
  <si>
    <t>Ur.br.: 2168-02/16-01-2</t>
  </si>
  <si>
    <t>U Puli, 27.12.2016.</t>
  </si>
  <si>
    <t>Plan 
2016.</t>
  </si>
  <si>
    <t>Procjena 
2018.</t>
  </si>
  <si>
    <t>POMOĆNICI U NASTAVI</t>
  </si>
  <si>
    <t>PROCJENA 2018.</t>
  </si>
  <si>
    <t>PLAN 
2016.</t>
  </si>
  <si>
    <t>VI.POMOĆNICI U NASTAVI</t>
  </si>
  <si>
    <t>Alma Tomljanović, prof.</t>
  </si>
  <si>
    <t>VII.MINISTARSTVO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</si>
</sst>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0.0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i/>
      <u val="singleAccounting"/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Accounting"/>
      <sz val="14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3"/>
      <color indexed="10"/>
      <name val="Arial"/>
      <family val="2"/>
    </font>
    <font>
      <u val="single"/>
      <sz val="13"/>
      <name val="Arial"/>
      <family val="2"/>
    </font>
    <font>
      <b/>
      <sz val="13"/>
      <color indexed="10"/>
      <name val="Arial"/>
      <family val="2"/>
    </font>
    <font>
      <b/>
      <u val="single"/>
      <sz val="1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12" xfId="0" applyFont="1" applyBorder="1" applyAlignment="1" quotePrefix="1">
      <alignment horizontal="left" wrapText="1"/>
    </xf>
    <xf numFmtId="0" fontId="10" fillId="0" borderId="13" xfId="0" applyFont="1" applyBorder="1" applyAlignment="1" quotePrefix="1">
      <alignment horizontal="left" wrapText="1"/>
    </xf>
    <xf numFmtId="0" fontId="10" fillId="0" borderId="13" xfId="0" applyFont="1" applyBorder="1" applyAlignment="1" quotePrefix="1">
      <alignment horizontal="center" wrapText="1"/>
    </xf>
    <xf numFmtId="0" fontId="10" fillId="0" borderId="13" xfId="0" applyNumberFormat="1" applyFont="1" applyFill="1" applyBorder="1" applyAlignment="1" applyProtection="1" quotePrefix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10" fillId="0" borderId="14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3" fontId="10" fillId="0" borderId="14" xfId="0" applyNumberFormat="1" applyFont="1" applyFill="1" applyBorder="1" applyAlignment="1" applyProtection="1">
      <alignment horizontal="right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3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 quotePrefix="1">
      <alignment horizontal="left"/>
    </xf>
    <xf numFmtId="0" fontId="10" fillId="0" borderId="13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14" fillId="33" borderId="15" xfId="0" applyNumberFormat="1" applyFont="1" applyFill="1" applyBorder="1" applyAlignment="1">
      <alignment horizontal="right" vertical="top" wrapText="1"/>
    </xf>
    <xf numFmtId="1" fontId="14" fillId="33" borderId="16" xfId="0" applyNumberFormat="1" applyFont="1" applyFill="1" applyBorder="1" applyAlignment="1">
      <alignment horizontal="left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1" fontId="0" fillId="0" borderId="15" xfId="0" applyNumberFormat="1" applyFont="1" applyBorder="1" applyAlignment="1">
      <alignment horizontal="left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left" wrapText="1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left" wrapText="1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1" fontId="14" fillId="0" borderId="32" xfId="0" applyNumberFormat="1" applyFont="1" applyBorder="1" applyAlignment="1">
      <alignment wrapText="1"/>
    </xf>
    <xf numFmtId="3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" fontId="14" fillId="0" borderId="15" xfId="0" applyNumberFormat="1" applyFont="1" applyFill="1" applyBorder="1" applyAlignment="1">
      <alignment horizontal="right" vertical="top" wrapText="1"/>
    </xf>
    <xf numFmtId="1" fontId="14" fillId="0" borderId="16" xfId="0" applyNumberFormat="1" applyFont="1" applyFill="1" applyBorder="1" applyAlignment="1">
      <alignment horizontal="left" wrapText="1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" fontId="0" fillId="0" borderId="24" xfId="0" applyNumberFormat="1" applyFont="1" applyBorder="1" applyAlignment="1">
      <alignment wrapText="1"/>
    </xf>
    <xf numFmtId="3" fontId="0" fillId="0" borderId="27" xfId="0" applyNumberFormat="1" applyFont="1" applyBorder="1" applyAlignment="1">
      <alignment/>
    </xf>
    <xf numFmtId="1" fontId="0" fillId="0" borderId="29" xfId="0" applyNumberFormat="1" applyFont="1" applyBorder="1" applyAlignment="1">
      <alignment wrapText="1"/>
    </xf>
    <xf numFmtId="3" fontId="0" fillId="0" borderId="3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179" fontId="16" fillId="0" borderId="41" xfId="61" applyFont="1" applyBorder="1" applyAlignment="1">
      <alignment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0" fillId="0" borderId="42" xfId="0" applyNumberFormat="1" applyFont="1" applyBorder="1" applyAlignment="1">
      <alignment horizontal="left"/>
    </xf>
    <xf numFmtId="0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8" fillId="0" borderId="4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187" fontId="18" fillId="0" borderId="47" xfId="61" applyNumberFormat="1" applyFont="1" applyBorder="1" applyAlignment="1">
      <alignment/>
    </xf>
    <xf numFmtId="187" fontId="22" fillId="0" borderId="47" xfId="61" applyNumberFormat="1" applyFont="1" applyBorder="1" applyAlignment="1">
      <alignment horizontal="right"/>
    </xf>
    <xf numFmtId="187" fontId="19" fillId="0" borderId="0" xfId="61" applyNumberFormat="1" applyFont="1" applyBorder="1" applyAlignment="1">
      <alignment/>
    </xf>
    <xf numFmtId="187" fontId="23" fillId="0" borderId="47" xfId="61" applyNumberFormat="1" applyFont="1" applyBorder="1" applyAlignment="1">
      <alignment horizontal="right"/>
    </xf>
    <xf numFmtId="187" fontId="21" fillId="0" borderId="47" xfId="61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left" vertical="center"/>
    </xf>
    <xf numFmtId="187" fontId="23" fillId="0" borderId="47" xfId="61" applyNumberFormat="1" applyFont="1" applyBorder="1" applyAlignment="1">
      <alignment/>
    </xf>
    <xf numFmtId="3" fontId="18" fillId="0" borderId="0" xfId="0" applyNumberFormat="1" applyFont="1" applyBorder="1" applyAlignment="1">
      <alignment horizontal="left" vertical="center" wrapText="1"/>
    </xf>
    <xf numFmtId="187" fontId="18" fillId="0" borderId="48" xfId="61" applyNumberFormat="1" applyFont="1" applyBorder="1" applyAlignment="1">
      <alignment/>
    </xf>
    <xf numFmtId="3" fontId="18" fillId="0" borderId="0" xfId="0" applyNumberFormat="1" applyFont="1" applyBorder="1" applyAlignment="1">
      <alignment horizontal="left" vertical="center"/>
    </xf>
    <xf numFmtId="187" fontId="23" fillId="0" borderId="48" xfId="61" applyNumberFormat="1" applyFont="1" applyBorder="1" applyAlignment="1">
      <alignment/>
    </xf>
    <xf numFmtId="187" fontId="19" fillId="0" borderId="47" xfId="61" applyNumberFormat="1" applyFont="1" applyBorder="1" applyAlignment="1">
      <alignment horizontal="right"/>
    </xf>
    <xf numFmtId="187" fontId="18" fillId="0" borderId="49" xfId="61" applyNumberFormat="1" applyFont="1" applyBorder="1" applyAlignment="1">
      <alignment/>
    </xf>
    <xf numFmtId="187" fontId="19" fillId="0" borderId="49" xfId="61" applyNumberFormat="1" applyFont="1" applyBorder="1" applyAlignment="1">
      <alignment horizontal="right"/>
    </xf>
    <xf numFmtId="187" fontId="23" fillId="0" borderId="0" xfId="61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179" fontId="19" fillId="0" borderId="41" xfId="61" applyFont="1" applyBorder="1" applyAlignment="1">
      <alignment/>
    </xf>
    <xf numFmtId="3" fontId="21" fillId="0" borderId="0" xfId="0" applyNumberFormat="1" applyFont="1" applyAlignment="1">
      <alignment/>
    </xf>
    <xf numFmtId="179" fontId="21" fillId="0" borderId="41" xfId="61" applyFont="1" applyBorder="1" applyAlignment="1">
      <alignment horizontal="right"/>
    </xf>
    <xf numFmtId="187" fontId="21" fillId="0" borderId="41" xfId="61" applyNumberFormat="1" applyFont="1" applyBorder="1" applyAlignment="1">
      <alignment horizontal="right"/>
    </xf>
    <xf numFmtId="3" fontId="18" fillId="0" borderId="42" xfId="0" applyNumberFormat="1" applyFont="1" applyBorder="1" applyAlignment="1">
      <alignment horizontal="left"/>
    </xf>
    <xf numFmtId="3" fontId="18" fillId="0" borderId="42" xfId="0" applyNumberFormat="1" applyFont="1" applyBorder="1" applyAlignment="1">
      <alignment/>
    </xf>
    <xf numFmtId="179" fontId="18" fillId="0" borderId="42" xfId="61" applyFont="1" applyBorder="1" applyAlignment="1">
      <alignment/>
    </xf>
    <xf numFmtId="187" fontId="18" fillId="0" borderId="42" xfId="61" applyNumberFormat="1" applyFont="1" applyBorder="1" applyAlignment="1">
      <alignment/>
    </xf>
    <xf numFmtId="3" fontId="19" fillId="0" borderId="0" xfId="0" applyNumberFormat="1" applyFont="1" applyFill="1" applyBorder="1" applyAlignment="1" quotePrefix="1">
      <alignment horizontal="left"/>
    </xf>
    <xf numFmtId="3" fontId="19" fillId="0" borderId="1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 quotePrefix="1">
      <alignment horizontal="left"/>
    </xf>
    <xf numFmtId="3" fontId="18" fillId="0" borderId="13" xfId="0" applyNumberFormat="1" applyFont="1" applyBorder="1" applyAlignment="1" quotePrefix="1">
      <alignment horizontal="lef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 quotePrefix="1">
      <alignment horizontal="left"/>
    </xf>
    <xf numFmtId="3" fontId="19" fillId="0" borderId="50" xfId="0" applyNumberFormat="1" applyFont="1" applyBorder="1" applyAlignment="1">
      <alignment/>
    </xf>
    <xf numFmtId="3" fontId="24" fillId="0" borderId="0" xfId="0" applyNumberFormat="1" applyFont="1" applyFill="1" applyBorder="1" applyAlignment="1" quotePrefix="1">
      <alignment horizontal="left"/>
    </xf>
    <xf numFmtId="3" fontId="24" fillId="0" borderId="0" xfId="0" applyNumberFormat="1" applyFont="1" applyFill="1" applyBorder="1" applyAlignment="1">
      <alignment horizontal="left" wrapText="1"/>
    </xf>
    <xf numFmtId="3" fontId="24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 wrapText="1"/>
    </xf>
    <xf numFmtId="0" fontId="17" fillId="0" borderId="50" xfId="0" applyNumberFormat="1" applyFont="1" applyBorder="1" applyAlignment="1">
      <alignment horizontal="center" wrapText="1"/>
    </xf>
    <xf numFmtId="0" fontId="17" fillId="0" borderId="51" xfId="0" applyNumberFormat="1" applyFont="1" applyBorder="1" applyAlignment="1">
      <alignment horizontal="center"/>
    </xf>
    <xf numFmtId="0" fontId="17" fillId="0" borderId="50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Border="1" applyAlignment="1" quotePrefix="1">
      <alignment horizontal="center" wrapText="1"/>
    </xf>
    <xf numFmtId="3" fontId="17" fillId="0" borderId="0" xfId="0" applyNumberFormat="1" applyFont="1" applyAlignment="1">
      <alignment wrapText="1"/>
    </xf>
    <xf numFmtId="3" fontId="24" fillId="0" borderId="0" xfId="0" applyNumberFormat="1" applyFont="1" applyAlignment="1">
      <alignment wrapText="1"/>
    </xf>
    <xf numFmtId="0" fontId="24" fillId="0" borderId="52" xfId="0" applyNumberFormat="1" applyFont="1" applyBorder="1" applyAlignment="1">
      <alignment horizontal="center" vertical="center"/>
    </xf>
    <xf numFmtId="0" fontId="24" fillId="0" borderId="52" xfId="0" applyNumberFormat="1" applyFont="1" applyBorder="1" applyAlignment="1" quotePrefix="1">
      <alignment horizontal="left" vertical="center"/>
    </xf>
    <xf numFmtId="3" fontId="24" fillId="0" borderId="52" xfId="0" applyNumberFormat="1" applyFont="1" applyBorder="1" applyAlignment="1">
      <alignment vertical="center"/>
    </xf>
    <xf numFmtId="0" fontId="17" fillId="0" borderId="52" xfId="0" applyNumberFormat="1" applyFont="1" applyBorder="1" applyAlignment="1">
      <alignment horizontal="center" vertical="center"/>
    </xf>
    <xf numFmtId="0" fontId="17" fillId="0" borderId="52" xfId="0" applyNumberFormat="1" applyFont="1" applyBorder="1" applyAlignment="1">
      <alignment horizontal="left" vertical="center"/>
    </xf>
    <xf numFmtId="3" fontId="17" fillId="0" borderId="52" xfId="0" applyNumberFormat="1" applyFont="1" applyBorder="1" applyAlignment="1">
      <alignment vertical="center"/>
    </xf>
    <xf numFmtId="0" fontId="24" fillId="0" borderId="52" xfId="0" applyNumberFormat="1" applyFont="1" applyBorder="1" applyAlignment="1">
      <alignment horizontal="left" vertical="center"/>
    </xf>
    <xf numFmtId="0" fontId="24" fillId="0" borderId="52" xfId="0" applyNumberFormat="1" applyFont="1" applyBorder="1" applyAlignment="1">
      <alignment vertical="center"/>
    </xf>
    <xf numFmtId="0" fontId="24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 quotePrefix="1">
      <alignment horizontal="left" vertical="center"/>
    </xf>
    <xf numFmtId="3" fontId="17" fillId="0" borderId="13" xfId="0" applyNumberFormat="1" applyFont="1" applyBorder="1" applyAlignment="1">
      <alignment vertical="center"/>
    </xf>
    <xf numFmtId="3" fontId="17" fillId="0" borderId="13" xfId="0" applyNumberFormat="1" applyFont="1" applyBorder="1" applyAlignment="1" quotePrefix="1">
      <alignment horizontal="center" vertical="center"/>
    </xf>
    <xf numFmtId="3" fontId="17" fillId="0" borderId="13" xfId="0" applyNumberFormat="1" applyFont="1" applyBorder="1" applyAlignment="1" quotePrefix="1">
      <alignment horizontal="left" vertic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6" fillId="0" borderId="52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center" wrapText="1"/>
    </xf>
    <xf numFmtId="3" fontId="24" fillId="0" borderId="13" xfId="0" applyNumberFormat="1" applyFont="1" applyBorder="1" applyAlignment="1">
      <alignment/>
    </xf>
    <xf numFmtId="3" fontId="17" fillId="0" borderId="50" xfId="0" applyNumberFormat="1" applyFont="1" applyBorder="1" applyAlignment="1">
      <alignment horizontal="center" vertical="center" wrapText="1"/>
    </xf>
    <xf numFmtId="0" fontId="17" fillId="0" borderId="52" xfId="0" applyNumberFormat="1" applyFont="1" applyBorder="1" applyAlignment="1">
      <alignment vertical="center"/>
    </xf>
    <xf numFmtId="3" fontId="28" fillId="0" borderId="52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left"/>
    </xf>
    <xf numFmtId="3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0" fontId="2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left" vertical="center"/>
    </xf>
    <xf numFmtId="3" fontId="29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horizontal="left" vertical="center"/>
    </xf>
    <xf numFmtId="0" fontId="17" fillId="0" borderId="5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 quotePrefix="1">
      <alignment horizontal="left"/>
    </xf>
    <xf numFmtId="3" fontId="29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51" xfId="0" applyNumberFormat="1" applyFont="1" applyFill="1" applyBorder="1" applyAlignment="1">
      <alignment horizontal="center" vertical="center" wrapText="1"/>
    </xf>
    <xf numFmtId="1" fontId="14" fillId="33" borderId="53" xfId="0" applyNumberFormat="1" applyFont="1" applyFill="1" applyBorder="1" applyAlignment="1">
      <alignment horizontal="right" vertical="top" wrapText="1"/>
    </xf>
    <xf numFmtId="1" fontId="0" fillId="0" borderId="54" xfId="0" applyNumberFormat="1" applyFont="1" applyBorder="1" applyAlignment="1">
      <alignment horizontal="left" wrapText="1"/>
    </xf>
    <xf numFmtId="3" fontId="0" fillId="0" borderId="28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37" xfId="0" applyNumberFormat="1" applyFont="1" applyBorder="1" applyAlignment="1">
      <alignment horizontal="center"/>
    </xf>
    <xf numFmtId="1" fontId="14" fillId="0" borderId="33" xfId="0" applyNumberFormat="1" applyFont="1" applyBorder="1" applyAlignment="1">
      <alignment wrapText="1"/>
    </xf>
    <xf numFmtId="1" fontId="14" fillId="0" borderId="33" xfId="0" applyNumberFormat="1" applyFont="1" applyFill="1" applyBorder="1" applyAlignment="1">
      <alignment horizontal="right" vertical="top" wrapText="1"/>
    </xf>
    <xf numFmtId="1" fontId="14" fillId="33" borderId="32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 wrapText="1"/>
    </xf>
    <xf numFmtId="3" fontId="24" fillId="0" borderId="55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/>
    </xf>
    <xf numFmtId="187" fontId="18" fillId="0" borderId="0" xfId="61" applyNumberFormat="1" applyFont="1" applyBorder="1" applyAlignment="1">
      <alignment/>
    </xf>
    <xf numFmtId="3" fontId="17" fillId="0" borderId="0" xfId="0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 quotePrefix="1">
      <alignment horizontal="left" vertical="center"/>
    </xf>
    <xf numFmtId="3" fontId="12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center" vertical="center" wrapText="1"/>
    </xf>
    <xf numFmtId="3" fontId="24" fillId="0" borderId="56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3" fontId="18" fillId="0" borderId="47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3" fontId="18" fillId="0" borderId="47" xfId="0" applyNumberFormat="1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left" vertical="center"/>
    </xf>
    <xf numFmtId="3" fontId="6" fillId="0" borderId="47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 applyProtection="1" quotePrefix="1">
      <alignment horizontal="left" wrapText="1"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5" fillId="0" borderId="12" xfId="0" applyFont="1" applyBorder="1" applyAlignment="1" quotePrefix="1">
      <alignment horizontal="left"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3" fontId="14" fillId="0" borderId="34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70485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723900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7239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723900</xdr:colOff>
      <xdr:row>19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5429250"/>
          <a:ext cx="7143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10096500"/>
          <a:ext cx="7048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723900</xdr:colOff>
      <xdr:row>33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10096500"/>
          <a:ext cx="714375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19100"/>
          <a:ext cx="70485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723900</xdr:colOff>
      <xdr:row>4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419100"/>
          <a:ext cx="7143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723900</xdr:colOff>
      <xdr:row>19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5429250"/>
          <a:ext cx="7143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10096500"/>
          <a:ext cx="7048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723900</xdr:colOff>
      <xdr:row>33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10096500"/>
          <a:ext cx="714375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view="pageBreakPreview" zoomScale="75" zoomScaleNormal="75" zoomScaleSheetLayoutView="75" zoomScalePageLayoutView="0" workbookViewId="0" topLeftCell="A89">
      <selection activeCell="B136" sqref="B136"/>
    </sheetView>
  </sheetViews>
  <sheetFormatPr defaultColWidth="9.140625" defaultRowHeight="12.75"/>
  <cols>
    <col min="1" max="1" width="11.28125" style="5" customWidth="1"/>
    <col min="2" max="2" width="27.8515625" style="6" customWidth="1"/>
    <col min="3" max="3" width="14.00390625" style="2" customWidth="1"/>
    <col min="4" max="4" width="17.421875" style="3" customWidth="1"/>
    <col min="5" max="5" width="15.57421875" style="2" customWidth="1"/>
    <col min="6" max="6" width="16.00390625" style="2" customWidth="1"/>
    <col min="7" max="7" width="14.8515625" style="2" customWidth="1"/>
    <col min="8" max="8" width="14.140625" style="2" customWidth="1"/>
    <col min="9" max="9" width="11.00390625" style="2" customWidth="1"/>
    <col min="10" max="11" width="13.00390625" style="2" customWidth="1"/>
    <col min="12" max="12" width="13.57421875" style="2" customWidth="1"/>
    <col min="13" max="13" width="11.8515625" style="2" customWidth="1"/>
    <col min="14" max="14" width="15.00390625" style="2" customWidth="1"/>
    <col min="15" max="15" width="16.7109375" style="2" hidden="1" customWidth="1"/>
    <col min="16" max="16" width="16.421875" style="2" hidden="1" customWidth="1"/>
    <col min="17" max="17" width="13.00390625" style="2" customWidth="1"/>
    <col min="18" max="18" width="14.8515625" style="2" customWidth="1"/>
    <col min="19" max="19" width="12.8515625" style="2" customWidth="1"/>
    <col min="20" max="20" width="12.7109375" style="2" customWidth="1"/>
    <col min="21" max="16384" width="9.140625" style="2" customWidth="1"/>
  </cols>
  <sheetData>
    <row r="1" spans="1:17" ht="24.75" customHeight="1">
      <c r="A1" s="228" t="s">
        <v>126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90" t="s">
        <v>12</v>
      </c>
      <c r="N1" s="91"/>
      <c r="O1" s="1"/>
      <c r="P1" s="1"/>
      <c r="Q1" s="1"/>
    </row>
    <row r="2" spans="1:14" ht="18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" customHeight="1">
      <c r="A3" s="92" t="s">
        <v>15</v>
      </c>
      <c r="B3" s="93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 customHeight="1">
      <c r="A4" s="92" t="s">
        <v>106</v>
      </c>
      <c r="B4" s="93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" customHeight="1">
      <c r="A5" s="94" t="s">
        <v>128</v>
      </c>
      <c r="B5" s="95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8" customHeight="1">
      <c r="A6" s="94" t="s">
        <v>129</v>
      </c>
      <c r="B6" s="95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21.75" customHeight="1">
      <c r="A7" s="94" t="s">
        <v>130</v>
      </c>
      <c r="B7" s="95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38.25" customHeight="1" thickBot="1">
      <c r="A8" s="96" t="s">
        <v>2</v>
      </c>
      <c r="B8" s="97"/>
      <c r="C8" s="98"/>
      <c r="D8" s="99" t="s">
        <v>131</v>
      </c>
      <c r="E8" s="99" t="s">
        <v>60</v>
      </c>
      <c r="F8" s="99" t="s">
        <v>132</v>
      </c>
      <c r="G8" s="100"/>
      <c r="H8" s="100"/>
      <c r="I8" s="91"/>
      <c r="J8" s="91"/>
      <c r="K8" s="91"/>
      <c r="L8" s="91"/>
      <c r="M8" s="92"/>
      <c r="N8" s="93"/>
    </row>
    <row r="9" spans="1:14" ht="19.5" customHeight="1" thickTop="1">
      <c r="A9" s="8" t="s">
        <v>40</v>
      </c>
      <c r="B9" s="101"/>
      <c r="C9" s="102"/>
      <c r="D9" s="103">
        <f>D11+D12+D13+D14</f>
        <v>725020</v>
      </c>
      <c r="E9" s="104"/>
      <c r="F9" s="104"/>
      <c r="G9" s="100"/>
      <c r="H9" s="100"/>
      <c r="I9" s="91"/>
      <c r="J9" s="91"/>
      <c r="K9" s="91"/>
      <c r="L9" s="91"/>
      <c r="M9" s="92"/>
      <c r="N9" s="93"/>
    </row>
    <row r="10" spans="1:14" ht="19.5" customHeight="1">
      <c r="A10" s="225" t="s">
        <v>59</v>
      </c>
      <c r="B10" s="225"/>
      <c r="C10" s="225"/>
      <c r="D10" s="105">
        <f>D54</f>
        <v>0</v>
      </c>
      <c r="E10" s="106"/>
      <c r="F10" s="106"/>
      <c r="G10" s="100"/>
      <c r="H10" s="100"/>
      <c r="I10" s="91"/>
      <c r="J10" s="91"/>
      <c r="K10" s="91"/>
      <c r="L10" s="91"/>
      <c r="M10" s="94"/>
      <c r="N10" s="95"/>
    </row>
    <row r="11" spans="1:14" ht="20.25" customHeight="1">
      <c r="A11" s="225" t="s">
        <v>41</v>
      </c>
      <c r="B11" s="225"/>
      <c r="C11" s="225"/>
      <c r="D11" s="107">
        <v>323520</v>
      </c>
      <c r="E11" s="108"/>
      <c r="F11" s="108"/>
      <c r="G11" s="109"/>
      <c r="H11" s="109"/>
      <c r="I11" s="91"/>
      <c r="J11" s="91"/>
      <c r="K11" s="91"/>
      <c r="L11" s="91"/>
      <c r="M11" s="94"/>
      <c r="N11" s="95"/>
    </row>
    <row r="12" spans="1:14" ht="20.25" customHeight="1">
      <c r="A12" s="230" t="s">
        <v>42</v>
      </c>
      <c r="B12" s="230"/>
      <c r="C12" s="230"/>
      <c r="D12" s="107">
        <v>275000</v>
      </c>
      <c r="E12" s="108"/>
      <c r="F12" s="108"/>
      <c r="G12" s="109"/>
      <c r="H12" s="109"/>
      <c r="I12" s="91"/>
      <c r="J12" s="91"/>
      <c r="K12" s="91"/>
      <c r="L12" s="91"/>
      <c r="M12" s="94"/>
      <c r="N12" s="95"/>
    </row>
    <row r="13" spans="1:14" ht="20.25" customHeight="1">
      <c r="A13" s="230" t="s">
        <v>43</v>
      </c>
      <c r="B13" s="230"/>
      <c r="C13" s="230"/>
      <c r="D13" s="107">
        <v>115000</v>
      </c>
      <c r="E13" s="108"/>
      <c r="F13" s="108"/>
      <c r="G13" s="109"/>
      <c r="H13" s="109"/>
      <c r="I13" s="91"/>
      <c r="J13" s="91"/>
      <c r="K13" s="91"/>
      <c r="L13" s="91"/>
      <c r="M13" s="91"/>
      <c r="N13" s="91"/>
    </row>
    <row r="14" spans="1:14" ht="20.25" customHeight="1">
      <c r="A14" s="230" t="s">
        <v>44</v>
      </c>
      <c r="B14" s="230"/>
      <c r="C14" s="230"/>
      <c r="D14" s="107">
        <v>11500</v>
      </c>
      <c r="E14" s="108"/>
      <c r="F14" s="108"/>
      <c r="G14" s="109"/>
      <c r="H14" s="109"/>
      <c r="I14" s="91"/>
      <c r="J14" s="91"/>
      <c r="K14" s="91"/>
      <c r="L14" s="91"/>
      <c r="M14" s="91"/>
      <c r="N14" s="91"/>
    </row>
    <row r="15" spans="1:14" ht="20.25" customHeight="1">
      <c r="A15" s="232" t="s">
        <v>45</v>
      </c>
      <c r="B15" s="232"/>
      <c r="C15" s="232"/>
      <c r="D15" s="110">
        <f>D16+D17+D18+D19</f>
        <v>539633</v>
      </c>
      <c r="E15" s="111"/>
      <c r="F15" s="111"/>
      <c r="G15" s="109"/>
      <c r="H15" s="109"/>
      <c r="I15" s="91"/>
      <c r="J15" s="91"/>
      <c r="K15" s="91"/>
      <c r="L15" s="91"/>
      <c r="M15" s="91"/>
      <c r="N15" s="91"/>
    </row>
    <row r="16" spans="1:14" ht="20.25" customHeight="1">
      <c r="A16" s="225" t="s">
        <v>46</v>
      </c>
      <c r="B16" s="225"/>
      <c r="C16" s="225"/>
      <c r="D16" s="107">
        <v>190740</v>
      </c>
      <c r="E16" s="108"/>
      <c r="F16" s="108"/>
      <c r="G16" s="109"/>
      <c r="H16" s="109"/>
      <c r="I16" s="91"/>
      <c r="J16" s="91"/>
      <c r="K16" s="91"/>
      <c r="L16" s="91"/>
      <c r="M16" s="91"/>
      <c r="N16" s="91"/>
    </row>
    <row r="17" spans="1:14" ht="20.25" customHeight="1">
      <c r="A17" s="225" t="s">
        <v>47</v>
      </c>
      <c r="B17" s="225"/>
      <c r="C17" s="225"/>
      <c r="D17" s="107">
        <v>327000</v>
      </c>
      <c r="E17" s="108"/>
      <c r="F17" s="108"/>
      <c r="G17" s="109"/>
      <c r="H17" s="109"/>
      <c r="I17" s="91"/>
      <c r="J17" s="91"/>
      <c r="K17" s="91"/>
      <c r="L17" s="91"/>
      <c r="M17" s="91"/>
      <c r="N17" s="91"/>
    </row>
    <row r="18" spans="1:14" ht="20.25" customHeight="1">
      <c r="A18" s="225" t="s">
        <v>48</v>
      </c>
      <c r="B18" s="225"/>
      <c r="C18" s="225"/>
      <c r="D18" s="107">
        <v>21000</v>
      </c>
      <c r="E18" s="108"/>
      <c r="F18" s="108"/>
      <c r="G18" s="109"/>
      <c r="H18" s="109"/>
      <c r="I18" s="91"/>
      <c r="J18" s="91"/>
      <c r="K18" s="91"/>
      <c r="L18" s="91"/>
      <c r="M18" s="91"/>
      <c r="N18" s="91"/>
    </row>
    <row r="19" spans="1:14" ht="20.25" customHeight="1">
      <c r="A19" s="112" t="s">
        <v>102</v>
      </c>
      <c r="B19" s="112"/>
      <c r="C19" s="112"/>
      <c r="D19" s="107">
        <v>893</v>
      </c>
      <c r="E19" s="108"/>
      <c r="F19" s="108"/>
      <c r="G19" s="109"/>
      <c r="H19" s="109"/>
      <c r="I19" s="91"/>
      <c r="J19" s="91"/>
      <c r="K19" s="91"/>
      <c r="L19" s="91"/>
      <c r="M19" s="91"/>
      <c r="N19" s="91"/>
    </row>
    <row r="20" spans="1:14" ht="20.25" customHeight="1">
      <c r="A20" s="7" t="s">
        <v>49</v>
      </c>
      <c r="B20" s="7"/>
      <c r="C20" s="112"/>
      <c r="D20" s="113">
        <f>D21+D22+D23+D24+D25+D26+D27+D28+D29+D30+D31</f>
        <v>1104600</v>
      </c>
      <c r="E20" s="111"/>
      <c r="F20" s="111"/>
      <c r="G20" s="109"/>
      <c r="H20" s="109"/>
      <c r="I20" s="91"/>
      <c r="J20" s="91"/>
      <c r="K20" s="91"/>
      <c r="L20" s="91"/>
      <c r="M20" s="91"/>
      <c r="N20" s="91"/>
    </row>
    <row r="21" spans="1:14" ht="19.5" customHeight="1">
      <c r="A21" s="225" t="s">
        <v>50</v>
      </c>
      <c r="B21" s="225"/>
      <c r="C21" s="225"/>
      <c r="D21" s="107">
        <v>19900</v>
      </c>
      <c r="E21" s="108"/>
      <c r="F21" s="108"/>
      <c r="G21" s="109"/>
      <c r="H21" s="109"/>
      <c r="I21" s="91"/>
      <c r="J21" s="91"/>
      <c r="K21" s="91"/>
      <c r="L21" s="91"/>
      <c r="M21" s="91"/>
      <c r="N21" s="91"/>
    </row>
    <row r="22" spans="1:14" ht="39.75" customHeight="1">
      <c r="A22" s="226" t="s">
        <v>13</v>
      </c>
      <c r="B22" s="226"/>
      <c r="C22" s="226"/>
      <c r="D22" s="115">
        <v>35000</v>
      </c>
      <c r="E22" s="111"/>
      <c r="F22" s="108"/>
      <c r="G22" s="109"/>
      <c r="H22" s="109"/>
      <c r="I22" s="91"/>
      <c r="J22" s="91"/>
      <c r="K22" s="91"/>
      <c r="L22" s="91"/>
      <c r="M22" s="91"/>
      <c r="N22" s="91"/>
    </row>
    <row r="23" spans="1:14" ht="20.25" customHeight="1">
      <c r="A23" s="231" t="s">
        <v>51</v>
      </c>
      <c r="B23" s="231"/>
      <c r="C23" s="231"/>
      <c r="D23" s="107">
        <v>559000</v>
      </c>
      <c r="E23" s="108"/>
      <c r="F23" s="108"/>
      <c r="G23" s="109"/>
      <c r="H23" s="109"/>
      <c r="I23" s="91"/>
      <c r="J23" s="91"/>
      <c r="K23" s="91"/>
      <c r="L23" s="91"/>
      <c r="M23" s="91"/>
      <c r="N23" s="91"/>
    </row>
    <row r="24" spans="1:14" ht="20.25" customHeight="1">
      <c r="A24" s="116" t="s">
        <v>31</v>
      </c>
      <c r="B24" s="116"/>
      <c r="C24" s="91"/>
      <c r="D24" s="115">
        <v>86900</v>
      </c>
      <c r="E24" s="108"/>
      <c r="F24" s="108"/>
      <c r="G24" s="109"/>
      <c r="H24" s="109"/>
      <c r="I24" s="91"/>
      <c r="J24" s="91"/>
      <c r="K24" s="91"/>
      <c r="L24" s="91"/>
      <c r="M24" s="91"/>
      <c r="N24" s="91"/>
    </row>
    <row r="25" spans="1:14" ht="20.25" customHeight="1">
      <c r="A25" s="116" t="s">
        <v>52</v>
      </c>
      <c r="B25" s="116"/>
      <c r="C25" s="91"/>
      <c r="D25" s="115">
        <v>83500</v>
      </c>
      <c r="E25" s="108"/>
      <c r="F25" s="108"/>
      <c r="G25" s="109"/>
      <c r="H25" s="109"/>
      <c r="I25" s="91"/>
      <c r="J25" s="91"/>
      <c r="K25" s="91"/>
      <c r="L25" s="91"/>
      <c r="M25" s="91"/>
      <c r="N25" s="91"/>
    </row>
    <row r="26" spans="1:14" ht="20.25" customHeight="1">
      <c r="A26" s="116" t="s">
        <v>53</v>
      </c>
      <c r="B26" s="116"/>
      <c r="C26" s="91"/>
      <c r="D26" s="115">
        <v>40000</v>
      </c>
      <c r="E26" s="108"/>
      <c r="F26" s="108"/>
      <c r="G26" s="109"/>
      <c r="H26" s="109"/>
      <c r="I26" s="91"/>
      <c r="J26" s="91"/>
      <c r="K26" s="91"/>
      <c r="L26" s="91"/>
      <c r="M26" s="91"/>
      <c r="N26" s="91"/>
    </row>
    <row r="27" spans="1:14" ht="20.25" customHeight="1">
      <c r="A27" s="224" t="s">
        <v>26</v>
      </c>
      <c r="B27" s="224"/>
      <c r="C27" s="224"/>
      <c r="D27" s="115">
        <v>10000</v>
      </c>
      <c r="E27" s="108"/>
      <c r="F27" s="108"/>
      <c r="G27" s="109"/>
      <c r="H27" s="109"/>
      <c r="I27" s="91"/>
      <c r="J27" s="91"/>
      <c r="K27" s="91"/>
      <c r="L27" s="91"/>
      <c r="M27" s="91"/>
      <c r="N27" s="91"/>
    </row>
    <row r="28" spans="1:14" ht="20.25" customHeight="1">
      <c r="A28" s="116" t="s">
        <v>54</v>
      </c>
      <c r="B28" s="116"/>
      <c r="C28" s="116"/>
      <c r="D28" s="115">
        <v>240000</v>
      </c>
      <c r="E28" s="108"/>
      <c r="F28" s="108"/>
      <c r="G28" s="109"/>
      <c r="H28" s="109"/>
      <c r="I28" s="91"/>
      <c r="J28" s="91"/>
      <c r="K28" s="91"/>
      <c r="L28" s="91"/>
      <c r="M28" s="91"/>
      <c r="N28" s="91"/>
    </row>
    <row r="29" spans="1:14" ht="26.25" customHeight="1">
      <c r="A29" s="114" t="s">
        <v>33</v>
      </c>
      <c r="B29" s="114" t="s">
        <v>34</v>
      </c>
      <c r="C29" s="91"/>
      <c r="D29" s="115">
        <v>10000</v>
      </c>
      <c r="E29" s="108"/>
      <c r="F29" s="108"/>
      <c r="G29" s="109"/>
      <c r="H29" s="109"/>
      <c r="I29" s="91"/>
      <c r="J29" s="91"/>
      <c r="K29" s="91"/>
      <c r="L29" s="91"/>
      <c r="M29" s="91"/>
      <c r="N29" s="91"/>
    </row>
    <row r="30" spans="1:14" ht="20.25" customHeight="1">
      <c r="A30" s="95" t="s">
        <v>38</v>
      </c>
      <c r="B30" s="91"/>
      <c r="C30" s="116"/>
      <c r="D30" s="115">
        <v>7000</v>
      </c>
      <c r="E30" s="108"/>
      <c r="F30" s="108"/>
      <c r="G30" s="109"/>
      <c r="H30" s="109"/>
      <c r="I30" s="91"/>
      <c r="J30" s="91"/>
      <c r="K30" s="91"/>
      <c r="L30" s="91"/>
      <c r="M30" s="91"/>
      <c r="N30" s="91"/>
    </row>
    <row r="31" spans="1:14" ht="20.25" customHeight="1">
      <c r="A31" s="95" t="s">
        <v>101</v>
      </c>
      <c r="B31" s="95"/>
      <c r="C31" s="116"/>
      <c r="D31" s="115">
        <v>13300</v>
      </c>
      <c r="E31" s="108"/>
      <c r="F31" s="108"/>
      <c r="G31" s="109"/>
      <c r="H31" s="109"/>
      <c r="I31" s="91"/>
      <c r="J31" s="91"/>
      <c r="K31" s="91"/>
      <c r="L31" s="91"/>
      <c r="M31" s="91"/>
      <c r="N31" s="91"/>
    </row>
    <row r="32" spans="1:14" ht="23.25" customHeight="1">
      <c r="A32" s="227" t="s">
        <v>55</v>
      </c>
      <c r="B32" s="227"/>
      <c r="C32" s="227"/>
      <c r="D32" s="117">
        <f>D33+D34+D35</f>
        <v>85472</v>
      </c>
      <c r="E32" s="111"/>
      <c r="F32" s="111"/>
      <c r="G32" s="109"/>
      <c r="H32" s="109"/>
      <c r="I32" s="91"/>
      <c r="J32" s="91"/>
      <c r="K32" s="91"/>
      <c r="L32" s="91"/>
      <c r="M32" s="91"/>
      <c r="N32" s="91"/>
    </row>
    <row r="33" spans="1:14" ht="19.5" customHeight="1">
      <c r="A33" s="224" t="s">
        <v>56</v>
      </c>
      <c r="B33" s="224"/>
      <c r="C33" s="224"/>
      <c r="D33" s="115">
        <v>10000</v>
      </c>
      <c r="E33" s="118"/>
      <c r="F33" s="118"/>
      <c r="G33" s="109"/>
      <c r="H33" s="109"/>
      <c r="I33" s="91"/>
      <c r="J33" s="91"/>
      <c r="K33" s="91"/>
      <c r="L33" s="91"/>
      <c r="M33" s="91"/>
      <c r="N33" s="91"/>
    </row>
    <row r="34" spans="1:14" ht="21" customHeight="1">
      <c r="A34" s="224" t="s">
        <v>57</v>
      </c>
      <c r="B34" s="224"/>
      <c r="C34" s="224"/>
      <c r="D34" s="119">
        <v>75000</v>
      </c>
      <c r="E34" s="120"/>
      <c r="F34" s="120"/>
      <c r="G34" s="109"/>
      <c r="H34" s="109"/>
      <c r="I34" s="91"/>
      <c r="J34" s="91"/>
      <c r="K34" s="91"/>
      <c r="L34" s="91"/>
      <c r="M34" s="91"/>
      <c r="N34" s="91"/>
    </row>
    <row r="35" spans="1:14" ht="21" customHeight="1">
      <c r="A35" s="116" t="s">
        <v>38</v>
      </c>
      <c r="B35" s="116"/>
      <c r="C35" s="116"/>
      <c r="D35" s="217">
        <v>472</v>
      </c>
      <c r="E35" s="120"/>
      <c r="F35" s="120"/>
      <c r="G35" s="109"/>
      <c r="H35" s="109"/>
      <c r="I35" s="91"/>
      <c r="J35" s="91"/>
      <c r="K35" s="91"/>
      <c r="L35" s="91"/>
      <c r="M35" s="91"/>
      <c r="N35" s="91"/>
    </row>
    <row r="36" spans="1:14" ht="21" customHeight="1">
      <c r="A36" s="227" t="s">
        <v>133</v>
      </c>
      <c r="B36" s="227"/>
      <c r="C36" s="227"/>
      <c r="D36" s="121">
        <f>D37+D38</f>
        <v>43965</v>
      </c>
      <c r="E36" s="120"/>
      <c r="F36" s="120"/>
      <c r="G36" s="109"/>
      <c r="H36" s="109"/>
      <c r="I36" s="91"/>
      <c r="J36" s="91"/>
      <c r="K36" s="91"/>
      <c r="L36" s="91"/>
      <c r="M36" s="91"/>
      <c r="N36" s="91"/>
    </row>
    <row r="37" spans="1:14" ht="21" customHeight="1">
      <c r="A37" s="224" t="s">
        <v>50</v>
      </c>
      <c r="B37" s="224"/>
      <c r="C37" s="224"/>
      <c r="D37" s="217">
        <v>33965</v>
      </c>
      <c r="E37" s="120"/>
      <c r="F37" s="120"/>
      <c r="G37" s="109"/>
      <c r="H37" s="109"/>
      <c r="I37" s="91"/>
      <c r="J37" s="91"/>
      <c r="K37" s="91"/>
      <c r="L37" s="91"/>
      <c r="M37" s="91"/>
      <c r="N37" s="91"/>
    </row>
    <row r="38" spans="1:14" ht="21" customHeight="1">
      <c r="A38" s="116" t="s">
        <v>26</v>
      </c>
      <c r="B38" s="116"/>
      <c r="C38" s="116"/>
      <c r="D38" s="217">
        <v>10000</v>
      </c>
      <c r="E38" s="120"/>
      <c r="F38" s="120"/>
      <c r="G38" s="109"/>
      <c r="H38" s="109"/>
      <c r="I38" s="91"/>
      <c r="J38" s="91"/>
      <c r="K38" s="91"/>
      <c r="L38" s="91"/>
      <c r="M38" s="91"/>
      <c r="N38" s="91"/>
    </row>
    <row r="39" spans="1:14" ht="21" customHeight="1">
      <c r="A39" s="227" t="s">
        <v>107</v>
      </c>
      <c r="B39" s="227"/>
      <c r="C39" s="227"/>
      <c r="D39" s="121">
        <v>120000</v>
      </c>
      <c r="E39" s="120"/>
      <c r="F39" s="120"/>
      <c r="G39" s="109"/>
      <c r="H39" s="109"/>
      <c r="I39" s="91"/>
      <c r="J39" s="91"/>
      <c r="K39" s="91"/>
      <c r="L39" s="91"/>
      <c r="M39" s="91"/>
      <c r="N39" s="91"/>
    </row>
    <row r="40" spans="1:14" ht="26.25" customHeight="1">
      <c r="A40" s="82" t="s">
        <v>98</v>
      </c>
      <c r="B40" s="122"/>
      <c r="C40" s="123"/>
      <c r="D40" s="124">
        <v>6817600</v>
      </c>
      <c r="E40" s="125"/>
      <c r="F40" s="126"/>
      <c r="G40" s="109"/>
      <c r="H40" s="109"/>
      <c r="I40" s="91"/>
      <c r="J40" s="91"/>
      <c r="K40" s="91"/>
      <c r="L40" s="91"/>
      <c r="M40" s="91"/>
      <c r="N40" s="91"/>
    </row>
    <row r="41" spans="1:14" ht="18.75" thickBot="1">
      <c r="A41" s="127" t="s">
        <v>3</v>
      </c>
      <c r="B41" s="128"/>
      <c r="C41" s="129"/>
      <c r="D41" s="130">
        <f>D9+D15+D20+D32+D40+D39+D36</f>
        <v>9436290</v>
      </c>
      <c r="E41" s="130">
        <f>E40+E32+E20+E15+E9</f>
        <v>0</v>
      </c>
      <c r="F41" s="130">
        <f>F40+F32+F20+F15+F9</f>
        <v>0</v>
      </c>
      <c r="G41" s="109"/>
      <c r="H41" s="109"/>
      <c r="I41" s="91"/>
      <c r="J41" s="91"/>
      <c r="K41" s="91"/>
      <c r="L41" s="91"/>
      <c r="M41" s="91"/>
      <c r="N41" s="91"/>
    </row>
    <row r="42" spans="1:14" ht="18.75" thickTop="1">
      <c r="A42" s="131" t="s">
        <v>4</v>
      </c>
      <c r="B42" s="93"/>
      <c r="C42" s="91"/>
      <c r="D42" s="132"/>
      <c r="E42" s="133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8">
      <c r="A43" s="134" t="s">
        <v>5</v>
      </c>
      <c r="B43" s="135"/>
      <c r="C43" s="135"/>
      <c r="D43" s="135"/>
      <c r="E43" s="136"/>
      <c r="F43" s="135"/>
      <c r="G43" s="135"/>
      <c r="H43" s="135"/>
      <c r="I43" s="135"/>
      <c r="J43" s="91"/>
      <c r="K43" s="135"/>
      <c r="L43" s="135"/>
      <c r="M43" s="91"/>
      <c r="N43" s="91"/>
    </row>
    <row r="44" spans="1:14" ht="18">
      <c r="A44" s="137" t="s">
        <v>6</v>
      </c>
      <c r="B44" s="138"/>
      <c r="C44" s="91"/>
      <c r="D44" s="133"/>
      <c r="E44" s="139"/>
      <c r="F44" s="91"/>
      <c r="G44" s="91"/>
      <c r="H44" s="91"/>
      <c r="I44" s="91"/>
      <c r="J44" s="91"/>
      <c r="K44" s="91"/>
      <c r="L44" s="91"/>
      <c r="M44" s="91"/>
      <c r="N44" s="91"/>
    </row>
    <row r="45" spans="1:14" ht="18">
      <c r="A45" s="137"/>
      <c r="B45" s="138"/>
      <c r="C45" s="91"/>
      <c r="D45" s="133"/>
      <c r="E45" s="133"/>
      <c r="F45" s="91"/>
      <c r="G45" s="91"/>
      <c r="H45" s="91"/>
      <c r="I45" s="91"/>
      <c r="J45" s="135"/>
      <c r="K45" s="91"/>
      <c r="L45" s="91"/>
      <c r="M45" s="91"/>
      <c r="N45" s="91"/>
    </row>
    <row r="46" spans="1:14" ht="18">
      <c r="A46" s="137"/>
      <c r="B46" s="138"/>
      <c r="C46" s="91"/>
      <c r="D46" s="133"/>
      <c r="E46" s="133"/>
      <c r="F46" s="91"/>
      <c r="G46" s="91"/>
      <c r="H46" s="91"/>
      <c r="I46" s="91"/>
      <c r="J46" s="135"/>
      <c r="K46" s="91"/>
      <c r="L46" s="91"/>
      <c r="M46" s="91"/>
      <c r="N46" s="91"/>
    </row>
    <row r="47" spans="1:14" ht="18">
      <c r="A47" s="137"/>
      <c r="B47" s="138"/>
      <c r="C47" s="91"/>
      <c r="D47" s="133"/>
      <c r="E47" s="133"/>
      <c r="F47" s="91"/>
      <c r="G47" s="91"/>
      <c r="H47" s="91"/>
      <c r="I47" s="91"/>
      <c r="J47" s="135"/>
      <c r="K47" s="91"/>
      <c r="L47" s="91"/>
      <c r="M47" s="91"/>
      <c r="N47" s="91"/>
    </row>
    <row r="48" spans="1:14" ht="18">
      <c r="A48" s="137"/>
      <c r="B48" s="138"/>
      <c r="C48" s="91"/>
      <c r="D48" s="133"/>
      <c r="E48" s="133"/>
      <c r="F48" s="91"/>
      <c r="G48" s="91"/>
      <c r="H48" s="91"/>
      <c r="I48" s="91"/>
      <c r="J48" s="135"/>
      <c r="K48" s="91"/>
      <c r="L48" s="91"/>
      <c r="M48" s="91"/>
      <c r="N48" s="91"/>
    </row>
    <row r="49" spans="1:18" ht="16.5">
      <c r="A49" s="201" t="s">
        <v>16</v>
      </c>
      <c r="B49" s="202"/>
      <c r="C49" s="202"/>
      <c r="D49" s="141"/>
      <c r="E49" s="140"/>
      <c r="F49" s="140"/>
      <c r="G49" s="140"/>
      <c r="H49" s="140"/>
      <c r="I49" s="140"/>
      <c r="J49" s="142"/>
      <c r="K49" s="140"/>
      <c r="L49" s="140"/>
      <c r="M49" s="140"/>
      <c r="N49" s="143" t="s">
        <v>0</v>
      </c>
      <c r="O49" s="142"/>
      <c r="P49" s="142"/>
      <c r="Q49" s="142"/>
      <c r="R49" s="142"/>
    </row>
    <row r="50" spans="1:18" ht="8.25" customHeight="1">
      <c r="A50" s="144"/>
      <c r="B50" s="144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6"/>
      <c r="O50" s="142"/>
      <c r="P50" s="142"/>
      <c r="Q50" s="142"/>
      <c r="R50" s="142"/>
    </row>
    <row r="51" spans="1:18" ht="9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2"/>
      <c r="N51" s="147"/>
      <c r="O51" s="148"/>
      <c r="P51" s="148"/>
      <c r="Q51" s="142"/>
      <c r="R51" s="142"/>
    </row>
    <row r="52" spans="1:18" s="3" customFormat="1" ht="49.5">
      <c r="A52" s="149" t="s">
        <v>14</v>
      </c>
      <c r="B52" s="149" t="s">
        <v>7</v>
      </c>
      <c r="C52" s="150" t="s">
        <v>135</v>
      </c>
      <c r="D52" s="150" t="s">
        <v>17</v>
      </c>
      <c r="E52" s="150" t="s">
        <v>1</v>
      </c>
      <c r="F52" s="150" t="s">
        <v>18</v>
      </c>
      <c r="G52" s="150" t="s">
        <v>31</v>
      </c>
      <c r="H52" s="150" t="s">
        <v>30</v>
      </c>
      <c r="I52" s="150" t="s">
        <v>29</v>
      </c>
      <c r="J52" s="150" t="s">
        <v>28</v>
      </c>
      <c r="K52" s="150" t="s">
        <v>58</v>
      </c>
      <c r="L52" s="150" t="s">
        <v>32</v>
      </c>
      <c r="M52" s="151" t="s">
        <v>62</v>
      </c>
      <c r="N52" s="151" t="s">
        <v>134</v>
      </c>
      <c r="O52" s="152" t="s">
        <v>8</v>
      </c>
      <c r="P52" s="152" t="s">
        <v>9</v>
      </c>
      <c r="Q52" s="153"/>
      <c r="R52" s="154"/>
    </row>
    <row r="53" spans="1:18" ht="14.25" customHeight="1">
      <c r="A53" s="155"/>
      <c r="B53" s="156"/>
      <c r="C53" s="157"/>
      <c r="D53" s="157"/>
      <c r="E53" s="142"/>
      <c r="F53" s="157"/>
      <c r="G53" s="157"/>
      <c r="H53" s="157"/>
      <c r="I53" s="157"/>
      <c r="J53" s="157"/>
      <c r="K53" s="157"/>
      <c r="L53" s="157"/>
      <c r="M53" s="157"/>
      <c r="N53" s="157"/>
      <c r="O53" s="142">
        <v>0</v>
      </c>
      <c r="P53" s="142">
        <v>0</v>
      </c>
      <c r="Q53" s="142"/>
      <c r="R53" s="142"/>
    </row>
    <row r="54" spans="1:18" ht="14.25" customHeight="1">
      <c r="A54" s="158">
        <v>32</v>
      </c>
      <c r="B54" s="159" t="s">
        <v>19</v>
      </c>
      <c r="C54" s="160">
        <f>J54+K54</f>
        <v>725020</v>
      </c>
      <c r="D54" s="160"/>
      <c r="E54" s="160">
        <v>0</v>
      </c>
      <c r="F54" s="160">
        <f>SUM(F56:F59)</f>
        <v>0</v>
      </c>
      <c r="G54" s="160"/>
      <c r="H54" s="160"/>
      <c r="I54" s="160">
        <f>SUM(I56:I59)</f>
        <v>0</v>
      </c>
      <c r="J54" s="160">
        <f>SUM(J56:J59)</f>
        <v>401500</v>
      </c>
      <c r="K54" s="160">
        <f>K60</f>
        <v>323520</v>
      </c>
      <c r="L54" s="157">
        <f>SUM(L56:L59)</f>
        <v>0</v>
      </c>
      <c r="M54" s="160"/>
      <c r="N54" s="160"/>
      <c r="O54" s="142">
        <v>0</v>
      </c>
      <c r="P54" s="142">
        <v>0</v>
      </c>
      <c r="Q54" s="142"/>
      <c r="R54" s="142"/>
    </row>
    <row r="55" spans="1:18" ht="14.25" customHeight="1">
      <c r="A55" s="155">
        <v>321</v>
      </c>
      <c r="B55" s="161" t="s">
        <v>109</v>
      </c>
      <c r="C55" s="157">
        <f>K55</f>
        <v>37360</v>
      </c>
      <c r="D55" s="157"/>
      <c r="E55" s="157"/>
      <c r="F55" s="157"/>
      <c r="G55" s="157"/>
      <c r="H55" s="157"/>
      <c r="I55" s="157"/>
      <c r="J55" s="157"/>
      <c r="K55" s="157">
        <v>37360</v>
      </c>
      <c r="L55" s="157"/>
      <c r="M55" s="160"/>
      <c r="N55" s="160"/>
      <c r="O55" s="142"/>
      <c r="P55" s="142"/>
      <c r="Q55" s="142"/>
      <c r="R55" s="142"/>
    </row>
    <row r="56" spans="1:18" ht="14.25" customHeight="1">
      <c r="A56" s="155">
        <v>322</v>
      </c>
      <c r="B56" s="162" t="s">
        <v>110</v>
      </c>
      <c r="C56" s="157">
        <f>J56+K56</f>
        <v>364280</v>
      </c>
      <c r="D56" s="157"/>
      <c r="E56" s="157"/>
      <c r="F56" s="157"/>
      <c r="G56" s="157"/>
      <c r="H56" s="157"/>
      <c r="I56" s="157"/>
      <c r="J56" s="157">
        <v>275000</v>
      </c>
      <c r="K56" s="157">
        <v>89280</v>
      </c>
      <c r="L56" s="157"/>
      <c r="M56" s="157"/>
      <c r="N56" s="157"/>
      <c r="O56" s="89">
        <f>SUM(O57:O61)</f>
        <v>0</v>
      </c>
      <c r="P56" s="89">
        <f>SUM(P57:P61)</f>
        <v>0</v>
      </c>
      <c r="Q56" s="142"/>
      <c r="R56" s="89"/>
    </row>
    <row r="57" spans="1:21" ht="14.25" customHeight="1">
      <c r="A57" s="155">
        <v>323</v>
      </c>
      <c r="B57" s="162" t="s">
        <v>111</v>
      </c>
      <c r="C57" s="157">
        <f>J57+K57</f>
        <v>298380</v>
      </c>
      <c r="D57" s="157"/>
      <c r="E57" s="157"/>
      <c r="F57" s="157"/>
      <c r="G57" s="157"/>
      <c r="H57" s="157"/>
      <c r="I57" s="157"/>
      <c r="J57" s="157">
        <v>126500</v>
      </c>
      <c r="K57" s="157">
        <v>171880</v>
      </c>
      <c r="L57" s="157"/>
      <c r="M57" s="157"/>
      <c r="N57" s="157"/>
      <c r="O57" s="142">
        <v>0</v>
      </c>
      <c r="P57" s="142">
        <v>0</v>
      </c>
      <c r="Q57" s="142"/>
      <c r="R57" s="142"/>
      <c r="U57" s="4"/>
    </row>
    <row r="58" spans="1:18" ht="14.25" customHeight="1">
      <c r="A58" s="155">
        <v>329</v>
      </c>
      <c r="B58" s="162" t="s">
        <v>112</v>
      </c>
      <c r="C58" s="157">
        <f>K58</f>
        <v>25000</v>
      </c>
      <c r="D58" s="157"/>
      <c r="E58" s="157"/>
      <c r="F58" s="157"/>
      <c r="G58" s="157"/>
      <c r="H58" s="157"/>
      <c r="I58" s="157"/>
      <c r="J58" s="157"/>
      <c r="K58" s="157">
        <v>25000</v>
      </c>
      <c r="L58" s="157"/>
      <c r="M58" s="157"/>
      <c r="N58" s="157"/>
      <c r="O58" s="142"/>
      <c r="P58" s="142"/>
      <c r="Q58" s="142"/>
      <c r="R58" s="142"/>
    </row>
    <row r="59" spans="1:18" ht="14.25" customHeight="1">
      <c r="A59" s="155"/>
      <c r="B59" s="162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42"/>
      <c r="P59" s="142"/>
      <c r="Q59" s="142"/>
      <c r="R59" s="142"/>
    </row>
    <row r="60" spans="1:18" ht="14.25" customHeight="1">
      <c r="A60" s="163"/>
      <c r="B60" s="164" t="s">
        <v>10</v>
      </c>
      <c r="C60" s="165">
        <f>C54</f>
        <v>725020</v>
      </c>
      <c r="D60" s="165"/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f>J54</f>
        <v>401500</v>
      </c>
      <c r="K60" s="165">
        <f>K55+K56+K58+K57</f>
        <v>323520</v>
      </c>
      <c r="L60" s="165">
        <v>0</v>
      </c>
      <c r="M60" s="165"/>
      <c r="N60" s="165"/>
      <c r="O60" s="142">
        <v>0</v>
      </c>
      <c r="P60" s="142">
        <v>0</v>
      </c>
      <c r="Q60" s="142"/>
      <c r="R60" s="142"/>
    </row>
    <row r="61" spans="1:18" ht="14.25" customHeight="1">
      <c r="A61" s="166"/>
      <c r="B61" s="167" t="s">
        <v>11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42">
        <v>0</v>
      </c>
      <c r="P61" s="142">
        <v>0</v>
      </c>
      <c r="Q61" s="142"/>
      <c r="R61" s="142"/>
    </row>
    <row r="62" spans="1:18" ht="16.5">
      <c r="A62" s="168"/>
      <c r="B62" s="169"/>
      <c r="C62" s="142"/>
      <c r="D62" s="154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</row>
    <row r="63" spans="1:18" ht="16.5">
      <c r="A63" s="168"/>
      <c r="B63" s="142"/>
      <c r="C63" s="142"/>
      <c r="D63" s="142"/>
      <c r="E63" s="89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</row>
    <row r="64" spans="1:18" ht="16.5">
      <c r="A64" s="170" t="s">
        <v>24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</row>
    <row r="65" spans="1:18" ht="16.5">
      <c r="A65" s="148"/>
      <c r="B65" s="148"/>
      <c r="C65" s="148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2"/>
      <c r="P65" s="142"/>
      <c r="Q65" s="142"/>
      <c r="R65" s="142"/>
    </row>
    <row r="66" spans="1:18" ht="16.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2"/>
      <c r="N66" s="147"/>
      <c r="O66" s="142"/>
      <c r="P66" s="142"/>
      <c r="Q66" s="142"/>
      <c r="R66" s="142"/>
    </row>
    <row r="67" spans="1:18" ht="82.5">
      <c r="A67" s="149" t="s">
        <v>14</v>
      </c>
      <c r="B67" s="149" t="s">
        <v>7</v>
      </c>
      <c r="C67" s="150" t="s">
        <v>135</v>
      </c>
      <c r="D67" s="150" t="s">
        <v>17</v>
      </c>
      <c r="E67" s="150" t="s">
        <v>1</v>
      </c>
      <c r="F67" s="150" t="s">
        <v>35</v>
      </c>
      <c r="G67" s="150" t="s">
        <v>31</v>
      </c>
      <c r="H67" s="150" t="s">
        <v>30</v>
      </c>
      <c r="I67" s="150" t="s">
        <v>29</v>
      </c>
      <c r="J67" s="150" t="s">
        <v>26</v>
      </c>
      <c r="K67" s="150" t="s">
        <v>28</v>
      </c>
      <c r="L67" s="150" t="s">
        <v>32</v>
      </c>
      <c r="M67" s="151" t="s">
        <v>62</v>
      </c>
      <c r="N67" s="151" t="s">
        <v>134</v>
      </c>
      <c r="O67" s="142"/>
      <c r="P67" s="142"/>
      <c r="Q67" s="142"/>
      <c r="R67" s="142"/>
    </row>
    <row r="68" spans="1:18" ht="16.5">
      <c r="A68" s="171">
        <v>31</v>
      </c>
      <c r="B68" s="171" t="s">
        <v>22</v>
      </c>
      <c r="C68" s="172">
        <f>C69+C70+C71</f>
        <v>314393</v>
      </c>
      <c r="D68" s="172">
        <f>D69+D70+D71</f>
        <v>189633</v>
      </c>
      <c r="E68" s="172">
        <f aca="true" t="shared" si="0" ref="E68:L68">SUM(E70:E74)</f>
        <v>0</v>
      </c>
      <c r="F68" s="172">
        <f>F69+F70+F71</f>
        <v>104260</v>
      </c>
      <c r="G68" s="172"/>
      <c r="H68" s="172"/>
      <c r="I68" s="172">
        <f>I69+I70+I71</f>
        <v>20500</v>
      </c>
      <c r="J68" s="172">
        <f t="shared" si="0"/>
        <v>0</v>
      </c>
      <c r="K68" s="172">
        <f t="shared" si="0"/>
        <v>0</v>
      </c>
      <c r="L68" s="172">
        <f t="shared" si="0"/>
        <v>0</v>
      </c>
      <c r="M68" s="172"/>
      <c r="N68" s="172"/>
      <c r="O68" s="142"/>
      <c r="P68" s="142"/>
      <c r="Q68" s="142"/>
      <c r="R68" s="142"/>
    </row>
    <row r="69" spans="1:18" ht="16.5">
      <c r="A69" s="173">
        <v>311</v>
      </c>
      <c r="B69" s="173" t="s">
        <v>22</v>
      </c>
      <c r="C69" s="174">
        <f>D69+F69+I69</f>
        <v>257593</v>
      </c>
      <c r="D69" s="174">
        <v>154093</v>
      </c>
      <c r="E69" s="174"/>
      <c r="F69" s="174">
        <v>86000</v>
      </c>
      <c r="G69" s="174"/>
      <c r="H69" s="174"/>
      <c r="I69" s="174">
        <v>17500</v>
      </c>
      <c r="J69" s="174"/>
      <c r="K69" s="172"/>
      <c r="L69" s="172"/>
      <c r="M69" s="172"/>
      <c r="N69" s="172"/>
      <c r="O69" s="142"/>
      <c r="P69" s="142"/>
      <c r="Q69" s="142"/>
      <c r="R69" s="142"/>
    </row>
    <row r="70" spans="1:18" ht="16.5">
      <c r="A70" s="155">
        <v>312</v>
      </c>
      <c r="B70" s="162" t="s">
        <v>23</v>
      </c>
      <c r="C70" s="174">
        <f>D70+F70+I70</f>
        <v>12140</v>
      </c>
      <c r="D70" s="157">
        <v>8640</v>
      </c>
      <c r="E70" s="157"/>
      <c r="F70" s="157">
        <v>3500</v>
      </c>
      <c r="G70" s="157"/>
      <c r="H70" s="157"/>
      <c r="I70" s="157">
        <v>0</v>
      </c>
      <c r="J70" s="157"/>
      <c r="K70" s="157"/>
      <c r="L70" s="157"/>
      <c r="M70" s="157"/>
      <c r="N70" s="157"/>
      <c r="O70" s="142"/>
      <c r="P70" s="142"/>
      <c r="Q70" s="142"/>
      <c r="R70" s="142"/>
    </row>
    <row r="71" spans="1:18" ht="16.5">
      <c r="A71" s="155">
        <v>313</v>
      </c>
      <c r="B71" s="162" t="s">
        <v>113</v>
      </c>
      <c r="C71" s="174">
        <f>D71+F71+I71</f>
        <v>44660</v>
      </c>
      <c r="D71" s="157">
        <v>26900</v>
      </c>
      <c r="E71" s="175"/>
      <c r="F71" s="157">
        <v>14760</v>
      </c>
      <c r="G71" s="157"/>
      <c r="H71" s="157"/>
      <c r="I71" s="157">
        <v>3000</v>
      </c>
      <c r="J71" s="175"/>
      <c r="K71" s="157"/>
      <c r="L71" s="157"/>
      <c r="M71" s="157"/>
      <c r="N71" s="157"/>
      <c r="O71" s="142"/>
      <c r="P71" s="142"/>
      <c r="Q71" s="142"/>
      <c r="R71" s="142"/>
    </row>
    <row r="72" spans="1:18" ht="16.5">
      <c r="A72" s="158">
        <v>32</v>
      </c>
      <c r="B72" s="159" t="s">
        <v>19</v>
      </c>
      <c r="C72" s="172">
        <f>C73+C74+C75+C76</f>
        <v>225240</v>
      </c>
      <c r="D72" s="160">
        <v>2000</v>
      </c>
      <c r="E72" s="157"/>
      <c r="F72" s="160">
        <f>F73+F74+F75+F76</f>
        <v>222740</v>
      </c>
      <c r="G72" s="157"/>
      <c r="H72" s="157"/>
      <c r="I72" s="160">
        <v>500</v>
      </c>
      <c r="J72" s="157"/>
      <c r="K72" s="157"/>
      <c r="L72" s="157"/>
      <c r="M72" s="157"/>
      <c r="N72" s="157"/>
      <c r="O72" s="142"/>
      <c r="P72" s="142"/>
      <c r="Q72" s="142"/>
      <c r="R72" s="142"/>
    </row>
    <row r="73" spans="1:18" ht="16.5">
      <c r="A73" s="155">
        <v>321</v>
      </c>
      <c r="B73" s="162" t="s">
        <v>114</v>
      </c>
      <c r="C73" s="174">
        <f>D73+F73+I73</f>
        <v>10300</v>
      </c>
      <c r="D73" s="157">
        <v>2000</v>
      </c>
      <c r="E73" s="157"/>
      <c r="F73" s="157">
        <v>7800</v>
      </c>
      <c r="G73" s="157"/>
      <c r="H73" s="157"/>
      <c r="I73" s="157">
        <v>500</v>
      </c>
      <c r="J73" s="157"/>
      <c r="K73" s="157"/>
      <c r="L73" s="157"/>
      <c r="M73" s="157"/>
      <c r="N73" s="157"/>
      <c r="O73" s="142"/>
      <c r="P73" s="142"/>
      <c r="Q73" s="142"/>
      <c r="R73" s="142"/>
    </row>
    <row r="74" spans="1:18" ht="16.5">
      <c r="A74" s="155">
        <v>322</v>
      </c>
      <c r="B74" s="161" t="s">
        <v>115</v>
      </c>
      <c r="C74" s="174">
        <f>F74</f>
        <v>164000</v>
      </c>
      <c r="D74" s="157"/>
      <c r="E74" s="157"/>
      <c r="F74" s="157">
        <v>164000</v>
      </c>
      <c r="G74" s="157"/>
      <c r="H74" s="157"/>
      <c r="I74" s="157"/>
      <c r="J74" s="157"/>
      <c r="K74" s="157"/>
      <c r="L74" s="157"/>
      <c r="M74" s="157"/>
      <c r="N74" s="157"/>
      <c r="O74" s="142"/>
      <c r="P74" s="142"/>
      <c r="Q74" s="142"/>
      <c r="R74" s="142"/>
    </row>
    <row r="75" spans="1:18" ht="16.5">
      <c r="A75" s="155">
        <v>323</v>
      </c>
      <c r="B75" s="161" t="s">
        <v>111</v>
      </c>
      <c r="C75" s="174">
        <f>F75</f>
        <v>46500</v>
      </c>
      <c r="D75" s="157"/>
      <c r="E75" s="157"/>
      <c r="F75" s="157">
        <v>46500</v>
      </c>
      <c r="G75" s="157"/>
      <c r="H75" s="157"/>
      <c r="I75" s="157"/>
      <c r="J75" s="157"/>
      <c r="K75" s="157"/>
      <c r="L75" s="157"/>
      <c r="M75" s="157"/>
      <c r="N75" s="157"/>
      <c r="O75" s="142"/>
      <c r="P75" s="142"/>
      <c r="Q75" s="142"/>
      <c r="R75" s="142"/>
    </row>
    <row r="76" spans="1:18" ht="16.5">
      <c r="A76" s="155">
        <v>329</v>
      </c>
      <c r="B76" s="162" t="s">
        <v>20</v>
      </c>
      <c r="C76" s="174">
        <f>F76</f>
        <v>4440</v>
      </c>
      <c r="D76" s="157"/>
      <c r="E76" s="157"/>
      <c r="F76" s="157">
        <v>4440</v>
      </c>
      <c r="G76" s="157"/>
      <c r="H76" s="157"/>
      <c r="I76" s="157"/>
      <c r="J76" s="157"/>
      <c r="K76" s="157"/>
      <c r="L76" s="157"/>
      <c r="M76" s="157"/>
      <c r="N76" s="157"/>
      <c r="O76" s="142"/>
      <c r="P76" s="142"/>
      <c r="Q76" s="142"/>
      <c r="R76" s="142"/>
    </row>
    <row r="77" spans="1:18" ht="16.5">
      <c r="A77" s="173"/>
      <c r="B77" s="176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42"/>
      <c r="P77" s="142"/>
      <c r="Q77" s="142"/>
      <c r="R77" s="142"/>
    </row>
    <row r="78" spans="1:18" ht="16.5">
      <c r="A78" s="163"/>
      <c r="B78" s="164" t="s">
        <v>10</v>
      </c>
      <c r="C78" s="165">
        <f>C72+C68</f>
        <v>539633</v>
      </c>
      <c r="D78" s="165">
        <f>D72+D68</f>
        <v>191633</v>
      </c>
      <c r="E78" s="165">
        <v>0</v>
      </c>
      <c r="F78" s="165">
        <f>F72+F68</f>
        <v>327000</v>
      </c>
      <c r="G78" s="165"/>
      <c r="H78" s="165"/>
      <c r="I78" s="165">
        <f>I68+I72</f>
        <v>21000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42"/>
      <c r="P78" s="142"/>
      <c r="Q78" s="142"/>
      <c r="R78" s="142"/>
    </row>
    <row r="79" spans="1:18" ht="16.5">
      <c r="A79" s="166"/>
      <c r="B79" s="167" t="s">
        <v>11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42"/>
      <c r="P79" s="142"/>
      <c r="Q79" s="142"/>
      <c r="R79" s="142"/>
    </row>
    <row r="80" spans="1:18" ht="8.25" customHeight="1">
      <c r="A80" s="168"/>
      <c r="B80" s="169"/>
      <c r="C80" s="142"/>
      <c r="D80" s="154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</row>
    <row r="81" spans="1:18" ht="16.5">
      <c r="A81" s="168"/>
      <c r="B81" s="169"/>
      <c r="C81" s="142"/>
      <c r="D81" s="154"/>
      <c r="E81" s="177"/>
      <c r="F81" s="142"/>
      <c r="G81" s="142"/>
      <c r="H81" s="177"/>
      <c r="I81" s="142"/>
      <c r="J81" s="142"/>
      <c r="K81" s="142"/>
      <c r="L81" s="142"/>
      <c r="M81" s="142"/>
      <c r="N81" s="142"/>
      <c r="O81" s="142"/>
      <c r="P81" s="142"/>
      <c r="Q81" s="142"/>
      <c r="R81" s="142"/>
    </row>
    <row r="82" spans="1:18" ht="16.5">
      <c r="A82" s="168"/>
      <c r="B82" s="169"/>
      <c r="C82" s="142"/>
      <c r="D82" s="154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</row>
    <row r="83" spans="1:18" ht="16.5">
      <c r="A83" s="168"/>
      <c r="B83" s="170" t="s">
        <v>27</v>
      </c>
      <c r="C83" s="142"/>
      <c r="D83" s="154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</row>
    <row r="84" spans="1:18" ht="16.5">
      <c r="A84" s="148"/>
      <c r="B84" s="148"/>
      <c r="C84" s="148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78"/>
      <c r="O84" s="142"/>
      <c r="P84" s="142"/>
      <c r="Q84" s="186"/>
      <c r="R84" s="186"/>
    </row>
    <row r="85" spans="1:18" ht="16.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2"/>
      <c r="N85" s="147"/>
      <c r="O85" s="179"/>
      <c r="P85" s="179"/>
      <c r="Q85" s="186"/>
      <c r="R85" s="186"/>
    </row>
    <row r="86" spans="1:18" ht="82.5">
      <c r="A86" s="149" t="s">
        <v>14</v>
      </c>
      <c r="B86" s="149" t="s">
        <v>7</v>
      </c>
      <c r="C86" s="150" t="s">
        <v>135</v>
      </c>
      <c r="D86" s="150" t="s">
        <v>17</v>
      </c>
      <c r="E86" s="150" t="s">
        <v>1</v>
      </c>
      <c r="F86" s="150" t="s">
        <v>35</v>
      </c>
      <c r="G86" s="150" t="s">
        <v>31</v>
      </c>
      <c r="H86" s="150" t="s">
        <v>30</v>
      </c>
      <c r="I86" s="150" t="s">
        <v>29</v>
      </c>
      <c r="J86" s="150" t="s">
        <v>26</v>
      </c>
      <c r="K86" s="150" t="s">
        <v>39</v>
      </c>
      <c r="L86" s="150" t="s">
        <v>32</v>
      </c>
      <c r="M86" s="151" t="s">
        <v>38</v>
      </c>
      <c r="N86" s="180" t="s">
        <v>100</v>
      </c>
      <c r="O86" s="142"/>
      <c r="P86" s="142"/>
      <c r="Q86" s="223"/>
      <c r="R86" s="204"/>
    </row>
    <row r="87" spans="1:18" ht="16.5">
      <c r="A87" s="171">
        <v>31</v>
      </c>
      <c r="B87" s="171" t="s">
        <v>22</v>
      </c>
      <c r="C87" s="172">
        <f>C88+C89+C90</f>
        <v>306705</v>
      </c>
      <c r="D87" s="172">
        <f>D88+D90</f>
        <v>17900</v>
      </c>
      <c r="E87" s="172">
        <f>E88+E90</f>
        <v>0</v>
      </c>
      <c r="F87" s="172">
        <f>F88+F89+F90</f>
        <v>4700</v>
      </c>
      <c r="G87" s="172">
        <f>G88+G90</f>
        <v>17900</v>
      </c>
      <c r="H87" s="172">
        <f>H88+H90</f>
        <v>62205</v>
      </c>
      <c r="I87" s="172">
        <v>0</v>
      </c>
      <c r="J87" s="172">
        <f>J89</f>
        <v>5000</v>
      </c>
      <c r="K87" s="172">
        <f>K88+K89+K90</f>
        <v>199000</v>
      </c>
      <c r="L87" s="172">
        <v>0</v>
      </c>
      <c r="M87" s="172">
        <v>0</v>
      </c>
      <c r="N87" s="172">
        <v>0</v>
      </c>
      <c r="O87" s="89"/>
      <c r="P87" s="89"/>
      <c r="Q87" s="88"/>
      <c r="R87" s="88"/>
    </row>
    <row r="88" spans="1:18" ht="16.5">
      <c r="A88" s="173">
        <v>311</v>
      </c>
      <c r="B88" s="173" t="s">
        <v>22</v>
      </c>
      <c r="C88" s="174">
        <f>D88+F88+G88+H88+K88</f>
        <v>249470</v>
      </c>
      <c r="D88" s="174">
        <v>15200</v>
      </c>
      <c r="E88" s="174">
        <v>0</v>
      </c>
      <c r="F88" s="174">
        <v>4000</v>
      </c>
      <c r="G88" s="174">
        <v>15200</v>
      </c>
      <c r="H88" s="174">
        <v>53070</v>
      </c>
      <c r="I88" s="174"/>
      <c r="J88" s="174"/>
      <c r="K88" s="174">
        <v>162000</v>
      </c>
      <c r="L88" s="174"/>
      <c r="M88" s="172"/>
      <c r="N88" s="172"/>
      <c r="O88" s="89"/>
      <c r="P88" s="89"/>
      <c r="Q88" s="88"/>
      <c r="R88" s="88"/>
    </row>
    <row r="89" spans="1:18" ht="16.5">
      <c r="A89" s="155">
        <v>312</v>
      </c>
      <c r="B89" s="161" t="s">
        <v>23</v>
      </c>
      <c r="C89" s="174">
        <f>J89+K89</f>
        <v>13500</v>
      </c>
      <c r="D89" s="157"/>
      <c r="E89" s="157"/>
      <c r="F89" s="157"/>
      <c r="G89" s="157">
        <v>0</v>
      </c>
      <c r="H89" s="157">
        <v>0</v>
      </c>
      <c r="I89" s="157"/>
      <c r="J89" s="157">
        <v>5000</v>
      </c>
      <c r="K89" s="157">
        <v>8500</v>
      </c>
      <c r="L89" s="157"/>
      <c r="M89" s="157"/>
      <c r="N89" s="157">
        <v>0</v>
      </c>
      <c r="O89" s="142"/>
      <c r="P89" s="142"/>
      <c r="Q89" s="186"/>
      <c r="R89" s="186"/>
    </row>
    <row r="90" spans="1:18" ht="16.5">
      <c r="A90" s="155">
        <v>313</v>
      </c>
      <c r="B90" s="162" t="s">
        <v>113</v>
      </c>
      <c r="C90" s="174">
        <f>D90+E90+F90+G90+H90+I90+J90+K90</f>
        <v>43735</v>
      </c>
      <c r="D90" s="157">
        <v>2700</v>
      </c>
      <c r="E90" s="157">
        <v>0</v>
      </c>
      <c r="F90" s="157">
        <v>700</v>
      </c>
      <c r="G90" s="157">
        <v>2700</v>
      </c>
      <c r="H90" s="157">
        <v>9135</v>
      </c>
      <c r="I90" s="157"/>
      <c r="J90" s="157"/>
      <c r="K90" s="157">
        <v>28500</v>
      </c>
      <c r="L90" s="157"/>
      <c r="M90" s="157"/>
      <c r="N90" s="157">
        <v>0</v>
      </c>
      <c r="O90" s="142"/>
      <c r="P90" s="142"/>
      <c r="Q90" s="186"/>
      <c r="R90" s="186"/>
    </row>
    <row r="91" spans="1:18" ht="16.5">
      <c r="A91" s="155">
        <v>32</v>
      </c>
      <c r="B91" s="159" t="s">
        <v>19</v>
      </c>
      <c r="C91" s="172">
        <f>C92+C93+C94+C95+C96</f>
        <v>663395</v>
      </c>
      <c r="D91" s="160"/>
      <c r="E91" s="160">
        <f>E93+E94+E96</f>
        <v>11000</v>
      </c>
      <c r="F91" s="160">
        <f>F92+F93+F95+F94+F96</f>
        <v>452800</v>
      </c>
      <c r="G91" s="160">
        <f>G92+G95</f>
        <v>69000</v>
      </c>
      <c r="H91" s="160">
        <f>H92+H93+H94+H95+H96</f>
        <v>16295</v>
      </c>
      <c r="I91" s="160">
        <f>I93</f>
        <v>40000</v>
      </c>
      <c r="J91" s="160">
        <f>J92+J93+J96</f>
        <v>5000</v>
      </c>
      <c r="K91" s="160">
        <f>K92+K93+K94</f>
        <v>41000</v>
      </c>
      <c r="L91" s="160">
        <f>L93+L94</f>
        <v>8000</v>
      </c>
      <c r="M91" s="160">
        <f>M93+M94</f>
        <v>5000</v>
      </c>
      <c r="N91" s="160">
        <f>N93</f>
        <v>13300</v>
      </c>
      <c r="O91" s="89"/>
      <c r="P91" s="89"/>
      <c r="Q91" s="88"/>
      <c r="R91" s="186"/>
    </row>
    <row r="92" spans="1:19" ht="16.5">
      <c r="A92" s="155">
        <v>321</v>
      </c>
      <c r="B92" s="161" t="s">
        <v>114</v>
      </c>
      <c r="C92" s="174">
        <f>D92+E92+F92+G92+H92+I92+J92+K92</f>
        <v>54495</v>
      </c>
      <c r="D92" s="157">
        <v>2000</v>
      </c>
      <c r="E92" s="157"/>
      <c r="F92" s="157">
        <v>27500</v>
      </c>
      <c r="G92" s="157">
        <v>2000</v>
      </c>
      <c r="H92" s="157">
        <v>3295</v>
      </c>
      <c r="I92" s="157"/>
      <c r="J92" s="157">
        <v>2400</v>
      </c>
      <c r="K92" s="157">
        <v>17300</v>
      </c>
      <c r="L92" s="160"/>
      <c r="M92" s="160"/>
      <c r="N92" s="160"/>
      <c r="O92" s="89"/>
      <c r="P92" s="89"/>
      <c r="Q92" s="88"/>
      <c r="R92" s="88"/>
      <c r="S92" s="4"/>
    </row>
    <row r="93" spans="1:19" ht="16.5">
      <c r="A93" s="155">
        <v>322</v>
      </c>
      <c r="B93" s="162" t="s">
        <v>116</v>
      </c>
      <c r="C93" s="174">
        <f>E93+F93+G93+H93+I93+J93+K93+L93+M93+N93</f>
        <v>388400</v>
      </c>
      <c r="D93" s="157"/>
      <c r="E93" s="157">
        <v>7500</v>
      </c>
      <c r="F93" s="157">
        <v>300500</v>
      </c>
      <c r="G93" s="157"/>
      <c r="H93" s="157">
        <v>8000</v>
      </c>
      <c r="I93" s="157">
        <v>40000</v>
      </c>
      <c r="J93" s="157">
        <v>1200</v>
      </c>
      <c r="K93" s="157">
        <v>10700</v>
      </c>
      <c r="L93" s="157">
        <v>5000</v>
      </c>
      <c r="M93" s="157">
        <v>2200</v>
      </c>
      <c r="N93" s="157">
        <v>13300</v>
      </c>
      <c r="O93" s="142"/>
      <c r="P93" s="142"/>
      <c r="Q93" s="88"/>
      <c r="R93" s="88"/>
      <c r="S93" s="4"/>
    </row>
    <row r="94" spans="1:18" ht="16.5">
      <c r="A94" s="155">
        <v>323</v>
      </c>
      <c r="B94" s="162" t="s">
        <v>111</v>
      </c>
      <c r="C94" s="174">
        <f>E94+F94+G94+H94+I94+J94+K94+L94+M94</f>
        <v>128100</v>
      </c>
      <c r="D94" s="157"/>
      <c r="E94" s="157">
        <v>2500</v>
      </c>
      <c r="F94" s="157">
        <v>101800</v>
      </c>
      <c r="G94" s="157"/>
      <c r="H94" s="157">
        <v>5000</v>
      </c>
      <c r="I94" s="157"/>
      <c r="J94" s="157"/>
      <c r="K94" s="157">
        <v>13000</v>
      </c>
      <c r="L94" s="157">
        <v>3000</v>
      </c>
      <c r="M94" s="157">
        <v>2800</v>
      </c>
      <c r="N94" s="157">
        <v>0</v>
      </c>
      <c r="O94" s="142"/>
      <c r="P94" s="142"/>
      <c r="Q94" s="186"/>
      <c r="R94" s="186"/>
    </row>
    <row r="95" spans="1:18" ht="16.5">
      <c r="A95" s="155">
        <v>324</v>
      </c>
      <c r="B95" s="162" t="s">
        <v>117</v>
      </c>
      <c r="C95" s="174">
        <f>G95</f>
        <v>67000</v>
      </c>
      <c r="D95" s="157"/>
      <c r="E95" s="157"/>
      <c r="F95" s="157"/>
      <c r="G95" s="157">
        <v>67000</v>
      </c>
      <c r="H95" s="157"/>
      <c r="I95" s="157"/>
      <c r="J95" s="157"/>
      <c r="K95" s="157"/>
      <c r="L95" s="157"/>
      <c r="M95" s="157"/>
      <c r="N95" s="157"/>
      <c r="O95" s="142"/>
      <c r="P95" s="142"/>
      <c r="Q95" s="186"/>
      <c r="R95" s="186"/>
    </row>
    <row r="96" spans="1:18" ht="16.5">
      <c r="A96" s="155">
        <v>329</v>
      </c>
      <c r="B96" s="162" t="s">
        <v>118</v>
      </c>
      <c r="C96" s="174">
        <f>E96+F96+H96+J96</f>
        <v>25400</v>
      </c>
      <c r="D96" s="157"/>
      <c r="E96" s="157">
        <v>1000</v>
      </c>
      <c r="F96" s="157">
        <v>23000</v>
      </c>
      <c r="G96" s="157"/>
      <c r="H96" s="157">
        <v>0</v>
      </c>
      <c r="I96" s="157"/>
      <c r="J96" s="157">
        <v>1400</v>
      </c>
      <c r="K96" s="157">
        <v>0</v>
      </c>
      <c r="L96" s="157"/>
      <c r="M96" s="157"/>
      <c r="N96" s="157"/>
      <c r="O96" s="142"/>
      <c r="P96" s="142"/>
      <c r="Q96" s="186"/>
      <c r="R96" s="186"/>
    </row>
    <row r="97" spans="1:18" ht="16.5">
      <c r="A97" s="155">
        <v>42</v>
      </c>
      <c r="B97" s="181" t="s">
        <v>21</v>
      </c>
      <c r="C97" s="172">
        <f>C98+C99</f>
        <v>134500</v>
      </c>
      <c r="D97" s="157"/>
      <c r="E97" s="160">
        <f>E98</f>
        <v>24000</v>
      </c>
      <c r="F97" s="160">
        <f>F98+F99</f>
        <v>101500</v>
      </c>
      <c r="G97" s="157"/>
      <c r="H97" s="160">
        <f>H98</f>
        <v>5000</v>
      </c>
      <c r="I97" s="157"/>
      <c r="J97" s="160">
        <v>0</v>
      </c>
      <c r="K97" s="157"/>
      <c r="L97" s="160">
        <f>L99</f>
        <v>2000</v>
      </c>
      <c r="M97" s="160">
        <f>M98</f>
        <v>2000</v>
      </c>
      <c r="N97" s="157"/>
      <c r="O97" s="142"/>
      <c r="P97" s="142"/>
      <c r="Q97" s="186"/>
      <c r="R97" s="186"/>
    </row>
    <row r="98" spans="1:18" ht="16.5">
      <c r="A98" s="155">
        <v>422</v>
      </c>
      <c r="B98" s="162" t="s">
        <v>119</v>
      </c>
      <c r="C98" s="174">
        <f>E98+F98+G98+H98+I98+J98+K98+L98+M98</f>
        <v>130000</v>
      </c>
      <c r="D98" s="157"/>
      <c r="E98" s="157">
        <v>24000</v>
      </c>
      <c r="F98" s="157">
        <v>99000</v>
      </c>
      <c r="G98" s="157"/>
      <c r="H98" s="157">
        <v>5000</v>
      </c>
      <c r="I98" s="157"/>
      <c r="J98" s="157"/>
      <c r="K98" s="157"/>
      <c r="L98" s="157"/>
      <c r="M98" s="157">
        <v>2000</v>
      </c>
      <c r="N98" s="157"/>
      <c r="O98" s="142"/>
      <c r="P98" s="142"/>
      <c r="Q98" s="186"/>
      <c r="R98" s="186"/>
    </row>
    <row r="99" spans="1:19" ht="16.5">
      <c r="A99" s="155">
        <v>424</v>
      </c>
      <c r="B99" s="162" t="s">
        <v>25</v>
      </c>
      <c r="C99" s="174">
        <f>F99+L99</f>
        <v>4500</v>
      </c>
      <c r="D99" s="160"/>
      <c r="E99" s="182"/>
      <c r="F99" s="157">
        <v>2500</v>
      </c>
      <c r="G99" s="160"/>
      <c r="H99" s="160"/>
      <c r="I99" s="160"/>
      <c r="J99" s="157">
        <v>0</v>
      </c>
      <c r="K99" s="157"/>
      <c r="L99" s="157">
        <v>2000</v>
      </c>
      <c r="M99" s="157"/>
      <c r="N99" s="160"/>
      <c r="O99" s="89"/>
      <c r="P99" s="89"/>
      <c r="Q99" s="88"/>
      <c r="R99" s="88"/>
      <c r="S99" s="4"/>
    </row>
    <row r="100" spans="1:19" ht="16.5">
      <c r="A100" s="155"/>
      <c r="B100" s="162"/>
      <c r="C100" s="172"/>
      <c r="D100" s="157"/>
      <c r="E100" s="175"/>
      <c r="F100" s="157"/>
      <c r="G100" s="157"/>
      <c r="H100" s="157"/>
      <c r="I100" s="157"/>
      <c r="J100" s="157"/>
      <c r="K100" s="157"/>
      <c r="L100" s="157"/>
      <c r="M100" s="157"/>
      <c r="N100" s="157"/>
      <c r="O100" s="142"/>
      <c r="P100" s="142"/>
      <c r="Q100" s="88"/>
      <c r="R100" s="88"/>
      <c r="S100" s="4"/>
    </row>
    <row r="101" spans="1:18" ht="16.5">
      <c r="A101" s="163"/>
      <c r="B101" s="164" t="s">
        <v>10</v>
      </c>
      <c r="C101" s="165">
        <f>C97+C91+C87</f>
        <v>1104600</v>
      </c>
      <c r="D101" s="165">
        <f>D87+D92</f>
        <v>19900</v>
      </c>
      <c r="E101" s="165">
        <f>E87+E91+E97</f>
        <v>35000</v>
      </c>
      <c r="F101" s="165">
        <f>F91+F97+F87</f>
        <v>559000</v>
      </c>
      <c r="G101" s="165">
        <f>G87+G91</f>
        <v>86900</v>
      </c>
      <c r="H101" s="165">
        <f>H87+H91+H97</f>
        <v>83500</v>
      </c>
      <c r="I101" s="165">
        <f>I91</f>
        <v>40000</v>
      </c>
      <c r="J101" s="165">
        <f>J87+J91+J97</f>
        <v>10000</v>
      </c>
      <c r="K101" s="165">
        <f>K91+K87</f>
        <v>240000</v>
      </c>
      <c r="L101" s="165">
        <f>L91+L97</f>
        <v>10000</v>
      </c>
      <c r="M101" s="165">
        <f>M91+M97</f>
        <v>7000</v>
      </c>
      <c r="N101" s="165">
        <f>N91</f>
        <v>13300</v>
      </c>
      <c r="O101" s="179"/>
      <c r="P101" s="179"/>
      <c r="Q101" s="88"/>
      <c r="R101" s="88"/>
    </row>
    <row r="102" spans="1:18" ht="4.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</row>
    <row r="103" spans="1:18" ht="16.5" hidden="1">
      <c r="A103" s="168"/>
      <c r="B103" s="169"/>
      <c r="C103" s="142"/>
      <c r="D103" s="154"/>
      <c r="E103" s="142"/>
      <c r="F103" s="142"/>
      <c r="G103" s="184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1:18" ht="16.5">
      <c r="A104" s="168"/>
      <c r="B104" s="169"/>
      <c r="C104" s="142"/>
      <c r="D104" s="154"/>
      <c r="E104" s="142"/>
      <c r="F104" s="142"/>
      <c r="G104" s="142"/>
      <c r="H104" s="142"/>
      <c r="I104" s="142"/>
      <c r="J104" s="142"/>
      <c r="K104" s="142"/>
      <c r="L104" s="185"/>
      <c r="M104" s="142"/>
      <c r="N104" s="142"/>
      <c r="O104" s="142"/>
      <c r="P104" s="142"/>
      <c r="Q104" s="142"/>
      <c r="R104" s="142"/>
    </row>
    <row r="106" ht="14.25">
      <c r="J106" s="9"/>
    </row>
    <row r="107" spans="1:20" ht="16.5">
      <c r="A107" s="187" t="s">
        <v>124</v>
      </c>
      <c r="B107" s="188"/>
      <c r="C107" s="188"/>
      <c r="D107" s="189"/>
      <c r="E107" s="87"/>
      <c r="F107" s="189"/>
      <c r="G107" s="189"/>
      <c r="H107" s="189"/>
      <c r="I107" s="189"/>
      <c r="J107" s="142"/>
      <c r="K107" s="142"/>
      <c r="L107" s="142"/>
      <c r="M107" s="142"/>
      <c r="N107" s="142"/>
      <c r="O107" s="142"/>
      <c r="P107" s="142"/>
      <c r="Q107" s="142"/>
      <c r="R107" s="186"/>
      <c r="S107" s="186"/>
      <c r="T107" s="186"/>
    </row>
    <row r="108" spans="1:20" ht="82.5">
      <c r="A108" s="149" t="s">
        <v>14</v>
      </c>
      <c r="B108" s="149" t="s">
        <v>7</v>
      </c>
      <c r="C108" s="150" t="s">
        <v>135</v>
      </c>
      <c r="D108" s="150" t="s">
        <v>37</v>
      </c>
      <c r="E108" s="150" t="s">
        <v>1</v>
      </c>
      <c r="F108" s="150" t="s">
        <v>35</v>
      </c>
      <c r="G108" s="150" t="s">
        <v>31</v>
      </c>
      <c r="H108" s="150" t="s">
        <v>30</v>
      </c>
      <c r="I108" s="150" t="s">
        <v>29</v>
      </c>
      <c r="J108" s="150" t="s">
        <v>26</v>
      </c>
      <c r="K108" s="150" t="s">
        <v>58</v>
      </c>
      <c r="L108" s="150" t="s">
        <v>28</v>
      </c>
      <c r="M108" s="150" t="s">
        <v>32</v>
      </c>
      <c r="N108" s="150" t="s">
        <v>39</v>
      </c>
      <c r="O108" s="151"/>
      <c r="P108" s="142"/>
      <c r="Q108" s="151" t="s">
        <v>38</v>
      </c>
      <c r="R108" s="221"/>
      <c r="S108" s="204"/>
      <c r="T108" s="204"/>
    </row>
    <row r="109" spans="1:20" ht="16.5">
      <c r="A109" s="158">
        <v>32</v>
      </c>
      <c r="B109" s="159" t="s">
        <v>36</v>
      </c>
      <c r="C109" s="190">
        <f>D109</f>
        <v>120000</v>
      </c>
      <c r="D109" s="160">
        <f>D111</f>
        <v>120000</v>
      </c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42"/>
      <c r="Q109" s="89"/>
      <c r="R109" s="186"/>
      <c r="S109" s="88"/>
      <c r="T109" s="88"/>
    </row>
    <row r="110" spans="1:20" ht="16.5">
      <c r="A110" s="155">
        <v>323</v>
      </c>
      <c r="B110" s="161" t="s">
        <v>111</v>
      </c>
      <c r="C110" s="191">
        <v>120000</v>
      </c>
      <c r="D110" s="157">
        <v>120000</v>
      </c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42"/>
      <c r="Q110" s="142"/>
      <c r="R110" s="186"/>
      <c r="S110" s="88"/>
      <c r="T110" s="88"/>
    </row>
    <row r="111" spans="1:20" ht="16.5">
      <c r="A111" s="163"/>
      <c r="B111" s="164" t="s">
        <v>10</v>
      </c>
      <c r="C111" s="165">
        <f>C109</f>
        <v>120000</v>
      </c>
      <c r="D111" s="165">
        <f>SUM(D110:D110)</f>
        <v>120000</v>
      </c>
      <c r="E111" s="165">
        <v>0</v>
      </c>
      <c r="F111" s="165">
        <v>0</v>
      </c>
      <c r="G111" s="165">
        <f aca="true" t="shared" si="1" ref="G111:L111">G109</f>
        <v>0</v>
      </c>
      <c r="H111" s="165">
        <f t="shared" si="1"/>
        <v>0</v>
      </c>
      <c r="I111" s="165">
        <f t="shared" si="1"/>
        <v>0</v>
      </c>
      <c r="J111" s="165">
        <f t="shared" si="1"/>
        <v>0</v>
      </c>
      <c r="K111" s="165">
        <f t="shared" si="1"/>
        <v>0</v>
      </c>
      <c r="L111" s="165">
        <f t="shared" si="1"/>
        <v>0</v>
      </c>
      <c r="M111" s="165">
        <v>0</v>
      </c>
      <c r="N111" s="165">
        <v>0</v>
      </c>
      <c r="O111" s="192" t="e">
        <f>#REF!+O107+#REF!+O109</f>
        <v>#REF!</v>
      </c>
      <c r="P111" s="193"/>
      <c r="Q111" s="183">
        <v>0</v>
      </c>
      <c r="R111" s="186"/>
      <c r="S111" s="88"/>
      <c r="T111" s="88"/>
    </row>
    <row r="112" spans="1:20" ht="16.5">
      <c r="A112" s="194"/>
      <c r="B112" s="195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6"/>
      <c r="P112" s="193"/>
      <c r="Q112" s="88"/>
      <c r="R112" s="186"/>
      <c r="S112" s="88"/>
      <c r="T112" s="88"/>
    </row>
    <row r="113" spans="1:20" ht="16.5">
      <c r="A113" s="194"/>
      <c r="B113" s="195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6"/>
      <c r="P113" s="193"/>
      <c r="Q113" s="88"/>
      <c r="R113" s="186"/>
      <c r="S113" s="88"/>
      <c r="T113" s="88"/>
    </row>
    <row r="114" spans="1:20" ht="16.5">
      <c r="A114" s="203" t="s">
        <v>125</v>
      </c>
      <c r="B114" s="187" t="s">
        <v>108</v>
      </c>
      <c r="C114" s="189"/>
      <c r="D114" s="189"/>
      <c r="E114" s="87"/>
      <c r="F114" s="189"/>
      <c r="G114" s="189"/>
      <c r="H114" s="189"/>
      <c r="I114" s="189"/>
      <c r="J114" s="142"/>
      <c r="K114" s="142"/>
      <c r="L114" s="142"/>
      <c r="M114" s="142"/>
      <c r="N114" s="142"/>
      <c r="O114" s="142"/>
      <c r="P114" s="142"/>
      <c r="Q114" s="142"/>
      <c r="R114" s="142"/>
      <c r="S114" s="186"/>
      <c r="T114" s="186"/>
    </row>
    <row r="115" spans="1:20" ht="16.5">
      <c r="A115" s="168"/>
      <c r="B115" s="169"/>
      <c r="C115" s="142"/>
      <c r="D115" s="154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86"/>
      <c r="S115" s="186"/>
      <c r="T115" s="186"/>
    </row>
    <row r="116" spans="1:20" ht="82.5">
      <c r="A116" s="149" t="s">
        <v>14</v>
      </c>
      <c r="B116" s="149" t="s">
        <v>7</v>
      </c>
      <c r="C116" s="150" t="s">
        <v>61</v>
      </c>
      <c r="D116" s="150" t="s">
        <v>37</v>
      </c>
      <c r="E116" s="150" t="s">
        <v>1</v>
      </c>
      <c r="F116" s="150" t="s">
        <v>35</v>
      </c>
      <c r="G116" s="150" t="s">
        <v>31</v>
      </c>
      <c r="H116" s="150" t="s">
        <v>30</v>
      </c>
      <c r="I116" s="150" t="s">
        <v>29</v>
      </c>
      <c r="J116" s="150" t="s">
        <v>26</v>
      </c>
      <c r="K116" s="150" t="s">
        <v>58</v>
      </c>
      <c r="L116" s="150" t="s">
        <v>28</v>
      </c>
      <c r="M116" s="150" t="s">
        <v>32</v>
      </c>
      <c r="N116" s="150" t="s">
        <v>39</v>
      </c>
      <c r="O116" s="151"/>
      <c r="P116" s="142"/>
      <c r="Q116" s="151" t="s">
        <v>38</v>
      </c>
      <c r="R116" s="221"/>
      <c r="S116" s="204"/>
      <c r="T116" s="204"/>
    </row>
    <row r="117" spans="1:20" ht="16.5">
      <c r="A117" s="158">
        <v>32</v>
      </c>
      <c r="B117" s="159" t="s">
        <v>36</v>
      </c>
      <c r="C117" s="190">
        <f>D117+Q117</f>
        <v>85472</v>
      </c>
      <c r="D117" s="160">
        <f>D119</f>
        <v>85000</v>
      </c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42"/>
      <c r="Q117" s="89">
        <f>Q118</f>
        <v>472</v>
      </c>
      <c r="R117" s="186"/>
      <c r="S117" s="88"/>
      <c r="T117" s="88"/>
    </row>
    <row r="118" spans="1:20" ht="16.5">
      <c r="A118" s="155">
        <v>322</v>
      </c>
      <c r="B118" s="161" t="s">
        <v>120</v>
      </c>
      <c r="C118" s="191">
        <f>D118+Q118</f>
        <v>85472</v>
      </c>
      <c r="D118" s="157">
        <v>85000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42"/>
      <c r="Q118" s="142">
        <v>472</v>
      </c>
      <c r="R118" s="186"/>
      <c r="S118" s="88"/>
      <c r="T118" s="88"/>
    </row>
    <row r="119" spans="1:20" ht="16.5">
      <c r="A119" s="163"/>
      <c r="B119" s="164" t="s">
        <v>10</v>
      </c>
      <c r="C119" s="165">
        <f>C117</f>
        <v>85472</v>
      </c>
      <c r="D119" s="165">
        <f>SUM(D118:D118)</f>
        <v>85000</v>
      </c>
      <c r="E119" s="165">
        <v>0</v>
      </c>
      <c r="F119" s="165">
        <v>0</v>
      </c>
      <c r="G119" s="165">
        <f>G117</f>
        <v>0</v>
      </c>
      <c r="H119" s="165">
        <f>H117</f>
        <v>0</v>
      </c>
      <c r="I119" s="165">
        <v>0</v>
      </c>
      <c r="J119" s="165">
        <v>0</v>
      </c>
      <c r="K119" s="165">
        <f>K117</f>
        <v>0</v>
      </c>
      <c r="L119" s="165">
        <f>L117</f>
        <v>0</v>
      </c>
      <c r="M119" s="165">
        <v>0</v>
      </c>
      <c r="N119" s="165">
        <v>0</v>
      </c>
      <c r="O119" s="192" t="e">
        <f>#REF!+O114+#REF!+O117</f>
        <v>#REF!</v>
      </c>
      <c r="P119" s="193"/>
      <c r="Q119" s="183">
        <f>Q118</f>
        <v>472</v>
      </c>
      <c r="R119" s="186"/>
      <c r="S119" s="88"/>
      <c r="T119" s="88"/>
    </row>
    <row r="120" spans="1:20" ht="16.5">
      <c r="A120" s="194"/>
      <c r="B120" s="195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6"/>
      <c r="P120" s="193"/>
      <c r="Q120" s="88"/>
      <c r="R120" s="186"/>
      <c r="S120" s="88"/>
      <c r="T120" s="88"/>
    </row>
    <row r="121" spans="1:20" ht="16.5">
      <c r="A121" s="194"/>
      <c r="B121" s="195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6"/>
      <c r="P121" s="193"/>
      <c r="Q121" s="88"/>
      <c r="R121" s="186"/>
      <c r="S121" s="88"/>
      <c r="T121" s="88"/>
    </row>
    <row r="122" spans="1:20" ht="16.5">
      <c r="A122" s="194"/>
      <c r="B122" s="197" t="s">
        <v>136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6"/>
      <c r="P122" s="193"/>
      <c r="Q122" s="88"/>
      <c r="R122" s="186"/>
      <c r="S122" s="88"/>
      <c r="T122" s="88"/>
    </row>
    <row r="123" spans="1:20" ht="16.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86"/>
      <c r="N123" s="143"/>
      <c r="O123" s="186"/>
      <c r="P123" s="186"/>
      <c r="Q123" s="186"/>
      <c r="R123" s="186"/>
      <c r="S123" s="88"/>
      <c r="T123" s="88"/>
    </row>
    <row r="124" spans="1:20" ht="82.5">
      <c r="A124" s="198" t="s">
        <v>14</v>
      </c>
      <c r="B124" s="198" t="s">
        <v>7</v>
      </c>
      <c r="C124" s="180" t="s">
        <v>135</v>
      </c>
      <c r="D124" s="180" t="s">
        <v>17</v>
      </c>
      <c r="E124" s="180" t="s">
        <v>1</v>
      </c>
      <c r="F124" s="180" t="s">
        <v>35</v>
      </c>
      <c r="G124" s="180" t="s">
        <v>31</v>
      </c>
      <c r="H124" s="180" t="s">
        <v>30</v>
      </c>
      <c r="I124" s="180" t="s">
        <v>29</v>
      </c>
      <c r="J124" s="180" t="s">
        <v>26</v>
      </c>
      <c r="K124" s="180" t="s">
        <v>58</v>
      </c>
      <c r="L124" s="150" t="s">
        <v>28</v>
      </c>
      <c r="M124" s="150" t="s">
        <v>32</v>
      </c>
      <c r="N124" s="151" t="s">
        <v>38</v>
      </c>
      <c r="O124" s="179"/>
      <c r="P124" s="179"/>
      <c r="Q124" s="151" t="s">
        <v>103</v>
      </c>
      <c r="R124" s="204"/>
      <c r="S124" s="88"/>
      <c r="T124" s="88"/>
    </row>
    <row r="125" spans="1:20" ht="16.5">
      <c r="A125" s="171">
        <v>31</v>
      </c>
      <c r="B125" s="171" t="s">
        <v>22</v>
      </c>
      <c r="C125" s="172">
        <f>C126+C127+C128</f>
        <v>41250</v>
      </c>
      <c r="D125" s="172">
        <f>D126+D127+D128</f>
        <v>31250</v>
      </c>
      <c r="E125" s="172"/>
      <c r="F125" s="172"/>
      <c r="G125" s="172"/>
      <c r="H125" s="172"/>
      <c r="I125" s="172"/>
      <c r="J125" s="172">
        <f>J126+J127+J128</f>
        <v>10000</v>
      </c>
      <c r="K125" s="172"/>
      <c r="L125" s="172"/>
      <c r="M125" s="172"/>
      <c r="N125" s="172"/>
      <c r="O125" s="142"/>
      <c r="P125" s="142"/>
      <c r="Q125" s="172"/>
      <c r="R125" s="190"/>
      <c r="S125" s="88"/>
      <c r="T125" s="88"/>
    </row>
    <row r="126" spans="1:20" ht="16.5">
      <c r="A126" s="155">
        <v>311</v>
      </c>
      <c r="B126" s="162" t="s">
        <v>22</v>
      </c>
      <c r="C126" s="174">
        <f aca="true" t="shared" si="2" ref="C126:C131">D126+J126</f>
        <v>30700</v>
      </c>
      <c r="D126" s="157">
        <v>22170</v>
      </c>
      <c r="E126" s="157"/>
      <c r="F126" s="157"/>
      <c r="G126" s="157"/>
      <c r="H126" s="157"/>
      <c r="I126" s="157"/>
      <c r="J126" s="157">
        <v>8530</v>
      </c>
      <c r="K126" s="157"/>
      <c r="L126" s="215"/>
      <c r="M126" s="215"/>
      <c r="N126" s="215"/>
      <c r="O126" s="216"/>
      <c r="P126" s="216"/>
      <c r="Q126" s="216"/>
      <c r="R126" s="186"/>
      <c r="S126" s="88"/>
      <c r="T126" s="88"/>
    </row>
    <row r="127" spans="1:20" ht="16.5">
      <c r="A127" s="155">
        <v>312</v>
      </c>
      <c r="B127" s="162" t="s">
        <v>121</v>
      </c>
      <c r="C127" s="174">
        <f t="shared" si="2"/>
        <v>5250</v>
      </c>
      <c r="D127" s="157">
        <v>5250</v>
      </c>
      <c r="E127" s="157"/>
      <c r="F127" s="157"/>
      <c r="G127" s="157"/>
      <c r="H127" s="157"/>
      <c r="I127" s="157"/>
      <c r="J127" s="157">
        <v>0</v>
      </c>
      <c r="K127" s="157"/>
      <c r="L127" s="215"/>
      <c r="M127" s="215"/>
      <c r="N127" s="215"/>
      <c r="O127" s="216"/>
      <c r="P127" s="216"/>
      <c r="Q127" s="216"/>
      <c r="R127" s="186"/>
      <c r="S127" s="88"/>
      <c r="T127" s="88"/>
    </row>
    <row r="128" spans="1:20" ht="16.5">
      <c r="A128" s="155">
        <v>313</v>
      </c>
      <c r="B128" s="162" t="s">
        <v>113</v>
      </c>
      <c r="C128" s="174">
        <f t="shared" si="2"/>
        <v>5300</v>
      </c>
      <c r="D128" s="157">
        <v>3830</v>
      </c>
      <c r="E128" s="157"/>
      <c r="F128" s="157"/>
      <c r="G128" s="157"/>
      <c r="H128" s="157"/>
      <c r="I128" s="157"/>
      <c r="J128" s="157">
        <v>1470</v>
      </c>
      <c r="K128" s="157"/>
      <c r="L128" s="215"/>
      <c r="M128" s="215"/>
      <c r="N128" s="215"/>
      <c r="O128" s="216"/>
      <c r="P128" s="216"/>
      <c r="Q128" s="216"/>
      <c r="R128" s="186"/>
      <c r="S128" s="88"/>
      <c r="T128" s="88"/>
    </row>
    <row r="129" spans="1:20" ht="16.5">
      <c r="A129" s="158">
        <v>32</v>
      </c>
      <c r="B129" s="159" t="s">
        <v>19</v>
      </c>
      <c r="C129" s="172">
        <f t="shared" si="2"/>
        <v>2715</v>
      </c>
      <c r="D129" s="160">
        <f>D130+D131</f>
        <v>2715</v>
      </c>
      <c r="E129" s="157"/>
      <c r="F129" s="157"/>
      <c r="G129" s="157"/>
      <c r="H129" s="157"/>
      <c r="I129" s="157"/>
      <c r="J129" s="160">
        <f>J130+J131</f>
        <v>0</v>
      </c>
      <c r="K129" s="157"/>
      <c r="L129" s="215"/>
      <c r="M129" s="215"/>
      <c r="N129" s="215"/>
      <c r="O129" s="216"/>
      <c r="P129" s="216"/>
      <c r="Q129" s="216"/>
      <c r="R129" s="186"/>
      <c r="S129" s="88"/>
      <c r="T129" s="88"/>
    </row>
    <row r="130" spans="1:20" ht="16.5">
      <c r="A130" s="155">
        <v>321</v>
      </c>
      <c r="B130" s="162" t="s">
        <v>122</v>
      </c>
      <c r="C130" s="174">
        <f t="shared" si="2"/>
        <v>2340</v>
      </c>
      <c r="D130" s="157">
        <v>2340</v>
      </c>
      <c r="E130" s="157"/>
      <c r="F130" s="157"/>
      <c r="G130" s="157"/>
      <c r="H130" s="157"/>
      <c r="I130" s="157"/>
      <c r="J130" s="157">
        <v>0</v>
      </c>
      <c r="K130" s="157"/>
      <c r="L130" s="215"/>
      <c r="M130" s="215"/>
      <c r="N130" s="215"/>
      <c r="O130" s="216"/>
      <c r="P130" s="216"/>
      <c r="Q130" s="216"/>
      <c r="R130" s="186"/>
      <c r="S130" s="88"/>
      <c r="T130" s="88"/>
    </row>
    <row r="131" spans="1:20" ht="16.5">
      <c r="A131" s="155">
        <v>323</v>
      </c>
      <c r="B131" s="161" t="s">
        <v>111</v>
      </c>
      <c r="C131" s="174">
        <f t="shared" si="2"/>
        <v>375</v>
      </c>
      <c r="D131" s="157">
        <v>375</v>
      </c>
      <c r="E131" s="157"/>
      <c r="F131" s="157"/>
      <c r="G131" s="157"/>
      <c r="H131" s="157"/>
      <c r="I131" s="157"/>
      <c r="J131" s="157">
        <v>0</v>
      </c>
      <c r="K131" s="157"/>
      <c r="L131" s="215"/>
      <c r="M131" s="215"/>
      <c r="N131" s="215"/>
      <c r="O131" s="216"/>
      <c r="P131" s="216"/>
      <c r="Q131" s="216"/>
      <c r="R131" s="186"/>
      <c r="S131" s="88"/>
      <c r="T131" s="88"/>
    </row>
    <row r="132" spans="1:20" ht="16.5">
      <c r="A132" s="163"/>
      <c r="B132" s="164" t="s">
        <v>10</v>
      </c>
      <c r="C132" s="165">
        <f>C125+C129</f>
        <v>43965</v>
      </c>
      <c r="D132" s="165">
        <f>D125+D129</f>
        <v>33965</v>
      </c>
      <c r="E132" s="165"/>
      <c r="F132" s="165"/>
      <c r="G132" s="165"/>
      <c r="H132" s="165"/>
      <c r="I132" s="165"/>
      <c r="J132" s="165">
        <f>J129+J125</f>
        <v>10000</v>
      </c>
      <c r="K132" s="165"/>
      <c r="L132" s="165"/>
      <c r="M132" s="165"/>
      <c r="N132" s="165"/>
      <c r="O132" s="179"/>
      <c r="P132" s="179"/>
      <c r="Q132" s="183"/>
      <c r="R132" s="88"/>
      <c r="S132" s="88"/>
      <c r="T132" s="88"/>
    </row>
    <row r="133" spans="1:20" ht="16.5">
      <c r="A133" s="166"/>
      <c r="B133" s="167" t="s">
        <v>11</v>
      </c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79"/>
      <c r="P133" s="179"/>
      <c r="Q133" s="179"/>
      <c r="R133" s="186"/>
      <c r="S133" s="88"/>
      <c r="T133" s="88"/>
    </row>
    <row r="134" spans="1:20" ht="16.5">
      <c r="A134" s="218"/>
      <c r="B134" s="219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86"/>
      <c r="P134" s="186"/>
      <c r="Q134" s="186"/>
      <c r="R134" s="186"/>
      <c r="S134" s="88"/>
      <c r="T134" s="88"/>
    </row>
    <row r="135" spans="1:20" ht="16.5">
      <c r="A135" s="194"/>
      <c r="B135" s="195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6"/>
      <c r="P135" s="193"/>
      <c r="Q135" s="88"/>
      <c r="R135" s="186"/>
      <c r="S135" s="88"/>
      <c r="T135" s="88"/>
    </row>
    <row r="136" spans="1:20" ht="16.5">
      <c r="A136" s="194"/>
      <c r="B136" s="197" t="s">
        <v>138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6"/>
      <c r="P136" s="193"/>
      <c r="Q136" s="88"/>
      <c r="R136" s="186"/>
      <c r="S136" s="88"/>
      <c r="T136" s="88"/>
    </row>
    <row r="137" spans="1:20" ht="16.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86"/>
      <c r="N137" s="143"/>
      <c r="O137" s="186"/>
      <c r="P137" s="186"/>
      <c r="Q137" s="186"/>
      <c r="R137" s="186"/>
      <c r="S137" s="186"/>
      <c r="T137" s="186"/>
    </row>
    <row r="138" spans="1:20" ht="82.5">
      <c r="A138" s="198" t="s">
        <v>14</v>
      </c>
      <c r="B138" s="198" t="s">
        <v>7</v>
      </c>
      <c r="C138" s="180" t="s">
        <v>135</v>
      </c>
      <c r="D138" s="180" t="s">
        <v>17</v>
      </c>
      <c r="E138" s="180" t="s">
        <v>1</v>
      </c>
      <c r="F138" s="180" t="s">
        <v>35</v>
      </c>
      <c r="G138" s="180" t="s">
        <v>31</v>
      </c>
      <c r="H138" s="180" t="s">
        <v>30</v>
      </c>
      <c r="I138" s="180" t="s">
        <v>29</v>
      </c>
      <c r="J138" s="180" t="s">
        <v>26</v>
      </c>
      <c r="K138" s="180" t="s">
        <v>58</v>
      </c>
      <c r="L138" s="150" t="s">
        <v>28</v>
      </c>
      <c r="M138" s="150" t="s">
        <v>32</v>
      </c>
      <c r="N138" s="151" t="s">
        <v>38</v>
      </c>
      <c r="O138" s="179"/>
      <c r="P138" s="179"/>
      <c r="Q138" s="205" t="s">
        <v>103</v>
      </c>
      <c r="S138" s="186"/>
      <c r="T138" s="186"/>
    </row>
    <row r="139" spans="1:20" ht="16.5">
      <c r="A139" s="171">
        <v>31</v>
      </c>
      <c r="B139" s="171" t="s">
        <v>22</v>
      </c>
      <c r="C139" s="172">
        <f>C140+C141+C142</f>
        <v>6625100</v>
      </c>
      <c r="D139" s="172"/>
      <c r="E139" s="172"/>
      <c r="F139" s="172"/>
      <c r="G139" s="172"/>
      <c r="H139" s="172"/>
      <c r="I139" s="172"/>
      <c r="J139" s="172">
        <f>J140+J141+J142</f>
        <v>6625100</v>
      </c>
      <c r="K139" s="172"/>
      <c r="L139" s="172"/>
      <c r="M139" s="172"/>
      <c r="N139" s="172"/>
      <c r="O139" s="142"/>
      <c r="P139" s="142"/>
      <c r="Q139" s="172"/>
      <c r="R139" s="172"/>
      <c r="S139" s="142"/>
      <c r="T139" s="142"/>
    </row>
    <row r="140" spans="1:20" ht="16.5">
      <c r="A140" s="155">
        <v>311</v>
      </c>
      <c r="B140" s="162" t="s">
        <v>22</v>
      </c>
      <c r="C140" s="174">
        <f>J140</f>
        <v>5320000</v>
      </c>
      <c r="D140" s="157"/>
      <c r="E140" s="157"/>
      <c r="F140" s="157"/>
      <c r="G140" s="157"/>
      <c r="H140" s="157"/>
      <c r="I140" s="157"/>
      <c r="J140" s="157">
        <v>5320000</v>
      </c>
      <c r="K140" s="157"/>
      <c r="L140" s="215"/>
      <c r="M140" s="215"/>
      <c r="N140" s="215"/>
      <c r="O140" s="216"/>
      <c r="P140" s="216"/>
      <c r="Q140" s="216"/>
      <c r="R140" s="216"/>
      <c r="S140" s="142"/>
      <c r="T140" s="142"/>
    </row>
    <row r="141" spans="1:20" ht="16.5">
      <c r="A141" s="155">
        <v>312</v>
      </c>
      <c r="B141" s="162" t="s">
        <v>121</v>
      </c>
      <c r="C141" s="174">
        <v>333000</v>
      </c>
      <c r="D141" s="157"/>
      <c r="E141" s="157"/>
      <c r="F141" s="157"/>
      <c r="G141" s="157"/>
      <c r="H141" s="157"/>
      <c r="I141" s="157"/>
      <c r="J141" s="157">
        <v>333000</v>
      </c>
      <c r="K141" s="157"/>
      <c r="L141" s="215"/>
      <c r="M141" s="215"/>
      <c r="N141" s="215"/>
      <c r="O141" s="216"/>
      <c r="P141" s="216"/>
      <c r="Q141" s="216"/>
      <c r="R141" s="216"/>
      <c r="S141" s="142"/>
      <c r="T141" s="142"/>
    </row>
    <row r="142" spans="1:20" ht="16.5">
      <c r="A142" s="155">
        <v>313</v>
      </c>
      <c r="B142" s="162" t="s">
        <v>113</v>
      </c>
      <c r="C142" s="174">
        <f>J142</f>
        <v>972100</v>
      </c>
      <c r="D142" s="157"/>
      <c r="E142" s="157"/>
      <c r="F142" s="157"/>
      <c r="G142" s="157"/>
      <c r="H142" s="157"/>
      <c r="I142" s="157"/>
      <c r="J142" s="157">
        <v>972100</v>
      </c>
      <c r="K142" s="157"/>
      <c r="L142" s="215"/>
      <c r="M142" s="215"/>
      <c r="N142" s="215"/>
      <c r="O142" s="216"/>
      <c r="P142" s="216"/>
      <c r="Q142" s="216"/>
      <c r="R142" s="216"/>
      <c r="S142" s="142"/>
      <c r="T142" s="142"/>
    </row>
    <row r="143" spans="1:20" ht="16.5">
      <c r="A143" s="158">
        <v>32</v>
      </c>
      <c r="B143" s="159" t="s">
        <v>19</v>
      </c>
      <c r="C143" s="172">
        <f>C144+C145</f>
        <v>192500</v>
      </c>
      <c r="D143" s="157"/>
      <c r="E143" s="157"/>
      <c r="F143" s="157"/>
      <c r="G143" s="157"/>
      <c r="H143" s="157"/>
      <c r="I143" s="157"/>
      <c r="J143" s="160">
        <f>J144+J145</f>
        <v>192500</v>
      </c>
      <c r="K143" s="157"/>
      <c r="L143" s="215"/>
      <c r="M143" s="215"/>
      <c r="N143" s="215"/>
      <c r="O143" s="216"/>
      <c r="P143" s="216"/>
      <c r="Q143" s="216"/>
      <c r="R143" s="216"/>
      <c r="S143" s="142"/>
      <c r="T143" s="142"/>
    </row>
    <row r="144" spans="1:20" ht="16.5">
      <c r="A144" s="155">
        <v>321</v>
      </c>
      <c r="B144" s="162" t="s">
        <v>122</v>
      </c>
      <c r="C144" s="174">
        <f>J144</f>
        <v>170000</v>
      </c>
      <c r="D144" s="157"/>
      <c r="E144" s="157"/>
      <c r="F144" s="157"/>
      <c r="G144" s="157"/>
      <c r="H144" s="157"/>
      <c r="I144" s="157"/>
      <c r="J144" s="157">
        <v>170000</v>
      </c>
      <c r="K144" s="157"/>
      <c r="L144" s="215"/>
      <c r="M144" s="215"/>
      <c r="N144" s="215"/>
      <c r="O144" s="216"/>
      <c r="P144" s="216"/>
      <c r="Q144" s="216"/>
      <c r="R144" s="222"/>
      <c r="S144" s="142"/>
      <c r="T144" s="142"/>
    </row>
    <row r="145" spans="1:20" ht="16.5">
      <c r="A145" s="155">
        <v>329</v>
      </c>
      <c r="B145" s="161" t="s">
        <v>123</v>
      </c>
      <c r="C145" s="174">
        <f>J145</f>
        <v>22500</v>
      </c>
      <c r="D145" s="157"/>
      <c r="E145" s="157"/>
      <c r="F145" s="157"/>
      <c r="G145" s="157"/>
      <c r="H145" s="157"/>
      <c r="I145" s="157"/>
      <c r="J145" s="157">
        <v>22500</v>
      </c>
      <c r="K145" s="157"/>
      <c r="L145" s="215"/>
      <c r="M145" s="215"/>
      <c r="N145" s="215"/>
      <c r="O145" s="216"/>
      <c r="P145" s="216"/>
      <c r="Q145" s="216"/>
      <c r="R145" s="186"/>
      <c r="S145" s="186"/>
      <c r="T145" s="142"/>
    </row>
    <row r="146" spans="1:20" ht="16.5">
      <c r="A146" s="173"/>
      <c r="B146" s="176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91"/>
      <c r="O146" s="186"/>
      <c r="P146" s="186"/>
      <c r="Q146" s="186"/>
      <c r="R146" s="186"/>
      <c r="S146" s="186"/>
      <c r="T146" s="186"/>
    </row>
    <row r="147" spans="1:20" ht="16.5">
      <c r="A147" s="163"/>
      <c r="B147" s="164" t="s">
        <v>10</v>
      </c>
      <c r="C147" s="165">
        <f>C139+C143</f>
        <v>6817600</v>
      </c>
      <c r="D147" s="165"/>
      <c r="E147" s="165"/>
      <c r="F147" s="165"/>
      <c r="G147" s="165"/>
      <c r="H147" s="165"/>
      <c r="I147" s="165"/>
      <c r="J147" s="165">
        <f>J143+J139</f>
        <v>6817600</v>
      </c>
      <c r="K147" s="165"/>
      <c r="L147" s="165"/>
      <c r="M147" s="165"/>
      <c r="N147" s="165"/>
      <c r="O147" s="179"/>
      <c r="P147" s="179"/>
      <c r="Q147" s="183"/>
      <c r="R147" s="88"/>
      <c r="S147" s="186"/>
      <c r="T147" s="186"/>
    </row>
    <row r="148" spans="1:20" ht="16.5">
      <c r="A148" s="166"/>
      <c r="B148" s="167" t="s">
        <v>11</v>
      </c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79"/>
      <c r="P148" s="179"/>
      <c r="Q148" s="179"/>
      <c r="R148" s="186"/>
      <c r="S148" s="186"/>
      <c r="T148" s="186"/>
    </row>
    <row r="149" spans="1:20" ht="16.5">
      <c r="A149" s="168"/>
      <c r="B149" s="169"/>
      <c r="C149" s="142"/>
      <c r="D149" s="154"/>
      <c r="E149" s="142"/>
      <c r="F149" s="142"/>
      <c r="G149" s="142"/>
      <c r="H149" s="142"/>
      <c r="I149" s="142"/>
      <c r="J149" s="142"/>
      <c r="K149" s="142"/>
      <c r="L149" s="142"/>
      <c r="M149" s="142"/>
      <c r="N149" s="186"/>
      <c r="O149" s="186"/>
      <c r="P149" s="186"/>
      <c r="Q149" s="186"/>
      <c r="R149" s="186"/>
      <c r="S149" s="186"/>
      <c r="T149" s="186"/>
    </row>
    <row r="150" spans="1:20" ht="16.5">
      <c r="A150" s="168"/>
      <c r="B150" s="169"/>
      <c r="C150" s="142"/>
      <c r="D150" s="154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86"/>
      <c r="S150" s="186"/>
      <c r="T150" s="186"/>
    </row>
    <row r="151" spans="1:20" ht="16.5">
      <c r="A151" s="166"/>
      <c r="B151" s="167" t="s">
        <v>11</v>
      </c>
      <c r="C151" s="165">
        <f>C147+C111+C101+C78+C60+C119+C132</f>
        <v>9436290</v>
      </c>
      <c r="D151" s="165">
        <f>D132+D119+D111+D101+D78</f>
        <v>450498</v>
      </c>
      <c r="E151" s="165">
        <f>E101</f>
        <v>35000</v>
      </c>
      <c r="F151" s="165">
        <f>F101+F78</f>
        <v>886000</v>
      </c>
      <c r="G151" s="165">
        <f>G101+G78+G60+G111</f>
        <v>86900</v>
      </c>
      <c r="H151" s="165">
        <f>H101+H78+H60+H111</f>
        <v>83500</v>
      </c>
      <c r="I151" s="165">
        <f>I101+I78+K101</f>
        <v>301000</v>
      </c>
      <c r="J151" s="165">
        <f>J147+J132+J101</f>
        <v>6837600</v>
      </c>
      <c r="K151" s="165">
        <f>K60</f>
        <v>323520</v>
      </c>
      <c r="L151" s="165">
        <f>J60</f>
        <v>401500</v>
      </c>
      <c r="M151" s="165">
        <f>L101</f>
        <v>10000</v>
      </c>
      <c r="N151" s="165">
        <f>M101+Q119</f>
        <v>7472</v>
      </c>
      <c r="O151" s="142" t="e">
        <f>#REF!+O102+L94+L80</f>
        <v>#REF!</v>
      </c>
      <c r="P151" s="142"/>
      <c r="Q151" s="183">
        <f>N101</f>
        <v>13300</v>
      </c>
      <c r="R151" s="88"/>
      <c r="S151" s="186"/>
      <c r="T151" s="88"/>
    </row>
    <row r="152" spans="1:20" ht="16.5">
      <c r="A152" s="168"/>
      <c r="B152" s="169"/>
      <c r="C152" s="142"/>
      <c r="D152" s="154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86"/>
      <c r="S152" s="186"/>
      <c r="T152" s="186"/>
    </row>
    <row r="153" spans="1:20" ht="16.5">
      <c r="A153" s="168"/>
      <c r="B153" s="169"/>
      <c r="C153" s="142"/>
      <c r="D153" s="154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86"/>
      <c r="T153" s="186"/>
    </row>
    <row r="154" spans="1:20" ht="16.5">
      <c r="A154" s="199"/>
      <c r="B154" s="200"/>
      <c r="C154" s="89"/>
      <c r="D154" s="154"/>
      <c r="E154" s="142"/>
      <c r="F154" s="142"/>
      <c r="G154" s="142"/>
      <c r="H154" s="142"/>
      <c r="I154" s="142"/>
      <c r="J154" s="142"/>
      <c r="K154" s="142"/>
      <c r="L154" s="142"/>
      <c r="M154" s="220" t="s">
        <v>99</v>
      </c>
      <c r="N154" s="220"/>
      <c r="O154" s="142"/>
      <c r="P154" s="142"/>
      <c r="Q154" s="142"/>
      <c r="R154" s="142"/>
      <c r="S154" s="186"/>
      <c r="T154" s="186"/>
    </row>
    <row r="155" spans="1:20" ht="16.5">
      <c r="A155" s="199"/>
      <c r="B155" s="200"/>
      <c r="C155" s="89"/>
      <c r="D155" s="154"/>
      <c r="E155" s="142"/>
      <c r="F155" s="142"/>
      <c r="G155" s="142"/>
      <c r="H155" s="142"/>
      <c r="I155" s="142"/>
      <c r="J155" s="142"/>
      <c r="K155" s="142"/>
      <c r="L155" s="142"/>
      <c r="M155" s="220" t="s">
        <v>137</v>
      </c>
      <c r="N155" s="220"/>
      <c r="O155" s="142"/>
      <c r="P155" s="142"/>
      <c r="Q155" s="142"/>
      <c r="R155" s="142"/>
      <c r="S155" s="142"/>
      <c r="T155" s="142"/>
    </row>
    <row r="156" spans="1:3" ht="15.75">
      <c r="A156" s="10"/>
      <c r="B156" s="11"/>
      <c r="C156" s="12"/>
    </row>
  </sheetData>
  <sheetProtection/>
  <mergeCells count="20">
    <mergeCell ref="A36:C36"/>
    <mergeCell ref="A39:C39"/>
    <mergeCell ref="A10:C10"/>
    <mergeCell ref="A1:L1"/>
    <mergeCell ref="A11:C11"/>
    <mergeCell ref="A12:C12"/>
    <mergeCell ref="A23:C23"/>
    <mergeCell ref="A13:C13"/>
    <mergeCell ref="A14:C14"/>
    <mergeCell ref="A15:C15"/>
    <mergeCell ref="A37:C37"/>
    <mergeCell ref="A16:C16"/>
    <mergeCell ref="A17:C17"/>
    <mergeCell ref="A18:C18"/>
    <mergeCell ref="A21:C21"/>
    <mergeCell ref="A22:C22"/>
    <mergeCell ref="A34:C34"/>
    <mergeCell ref="A33:C33"/>
    <mergeCell ref="A27:C27"/>
    <mergeCell ref="A32:C3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46" r:id="rId1"/>
  <rowBreaks count="2" manualBreakCount="2">
    <brk id="48" max="255" man="1"/>
    <brk id="10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6" sqref="F6:F12"/>
    </sheetView>
  </sheetViews>
  <sheetFormatPr defaultColWidth="9.140625" defaultRowHeight="12.75"/>
  <cols>
    <col min="4" max="4" width="6.140625" style="0" customWidth="1"/>
    <col min="5" max="5" width="1.421875" style="0" hidden="1" customWidth="1"/>
    <col min="6" max="6" width="16.8515625" style="0" customWidth="1"/>
    <col min="7" max="7" width="15.00390625" style="0" customWidth="1"/>
    <col min="8" max="8" width="19.57421875" style="0" customWidth="1"/>
  </cols>
  <sheetData>
    <row r="1" spans="1:8" ht="18">
      <c r="A1" s="235" t="s">
        <v>63</v>
      </c>
      <c r="B1" s="235"/>
      <c r="C1" s="235"/>
      <c r="D1" s="235"/>
      <c r="E1" s="235"/>
      <c r="F1" s="235"/>
      <c r="G1" s="235"/>
      <c r="H1" s="235"/>
    </row>
    <row r="2" spans="1:8" ht="18">
      <c r="A2" s="235" t="s">
        <v>64</v>
      </c>
      <c r="B2" s="235"/>
      <c r="C2" s="235"/>
      <c r="D2" s="235"/>
      <c r="E2" s="235"/>
      <c r="F2" s="235"/>
      <c r="G2" s="246"/>
      <c r="H2" s="246"/>
    </row>
    <row r="3" spans="1:8" ht="18">
      <c r="A3" s="235"/>
      <c r="B3" s="235"/>
      <c r="C3" s="235"/>
      <c r="D3" s="235"/>
      <c r="E3" s="235"/>
      <c r="F3" s="235"/>
      <c r="G3" s="235"/>
      <c r="H3" s="237"/>
    </row>
    <row r="4" spans="1:8" ht="18">
      <c r="A4" s="15"/>
      <c r="B4" s="16"/>
      <c r="C4" s="16"/>
      <c r="D4" s="16"/>
      <c r="E4" s="16"/>
      <c r="F4" s="14"/>
      <c r="G4" s="14"/>
      <c r="H4" s="14"/>
    </row>
    <row r="5" spans="1:8" ht="39">
      <c r="A5" s="17"/>
      <c r="B5" s="18"/>
      <c r="C5" s="18"/>
      <c r="D5" s="19"/>
      <c r="E5" s="20"/>
      <c r="F5" s="21" t="s">
        <v>65</v>
      </c>
      <c r="G5" s="21" t="s">
        <v>66</v>
      </c>
      <c r="H5" s="22" t="s">
        <v>67</v>
      </c>
    </row>
    <row r="6" spans="1:8" ht="15.75">
      <c r="A6" s="238" t="s">
        <v>68</v>
      </c>
      <c r="B6" s="234"/>
      <c r="C6" s="234"/>
      <c r="D6" s="234"/>
      <c r="E6" s="245"/>
      <c r="F6" s="24"/>
      <c r="G6" s="24"/>
      <c r="H6" s="24"/>
    </row>
    <row r="7" spans="1:8" ht="15.75">
      <c r="A7" s="238" t="s">
        <v>69</v>
      </c>
      <c r="B7" s="234"/>
      <c r="C7" s="234"/>
      <c r="D7" s="234"/>
      <c r="E7" s="245"/>
      <c r="F7" s="24"/>
      <c r="G7" s="24"/>
      <c r="H7" s="24"/>
    </row>
    <row r="8" spans="1:8" ht="15.75">
      <c r="A8" s="244" t="s">
        <v>70</v>
      </c>
      <c r="B8" s="245"/>
      <c r="C8" s="245"/>
      <c r="D8" s="245"/>
      <c r="E8" s="245"/>
      <c r="F8" s="24"/>
      <c r="G8" s="24"/>
      <c r="H8" s="24"/>
    </row>
    <row r="9" spans="1:8" ht="15.75">
      <c r="A9" s="25" t="s">
        <v>71</v>
      </c>
      <c r="B9" s="23"/>
      <c r="C9" s="23"/>
      <c r="D9" s="23"/>
      <c r="E9" s="23"/>
      <c r="F9" s="24"/>
      <c r="G9" s="24"/>
      <c r="H9" s="24"/>
    </row>
    <row r="10" spans="1:8" ht="15.75">
      <c r="A10" s="233" t="s">
        <v>72</v>
      </c>
      <c r="B10" s="234"/>
      <c r="C10" s="234"/>
      <c r="D10" s="234"/>
      <c r="E10" s="243"/>
      <c r="F10" s="26"/>
      <c r="G10" s="26"/>
      <c r="H10" s="26"/>
    </row>
    <row r="11" spans="1:8" ht="15.75">
      <c r="A11" s="244" t="s">
        <v>73</v>
      </c>
      <c r="B11" s="245"/>
      <c r="C11" s="245"/>
      <c r="D11" s="245"/>
      <c r="E11" s="245"/>
      <c r="F11" s="26"/>
      <c r="G11" s="26"/>
      <c r="H11" s="26"/>
    </row>
    <row r="12" spans="1:8" ht="15.75">
      <c r="A12" s="233" t="s">
        <v>74</v>
      </c>
      <c r="B12" s="234"/>
      <c r="C12" s="234"/>
      <c r="D12" s="234"/>
      <c r="E12" s="234"/>
      <c r="F12" s="26"/>
      <c r="G12" s="26"/>
      <c r="H12" s="26"/>
    </row>
    <row r="13" spans="1:8" ht="18">
      <c r="A13" s="235"/>
      <c r="B13" s="236"/>
      <c r="C13" s="236"/>
      <c r="D13" s="236"/>
      <c r="E13" s="236"/>
      <c r="F13" s="237"/>
      <c r="G13" s="237"/>
      <c r="H13" s="237"/>
    </row>
    <row r="14" spans="1:8" ht="39">
      <c r="A14" s="17"/>
      <c r="B14" s="18"/>
      <c r="C14" s="18"/>
      <c r="D14" s="19"/>
      <c r="E14" s="20"/>
      <c r="F14" s="21" t="s">
        <v>65</v>
      </c>
      <c r="G14" s="21" t="s">
        <v>66</v>
      </c>
      <c r="H14" s="22" t="s">
        <v>67</v>
      </c>
    </row>
    <row r="15" spans="1:8" ht="15.75">
      <c r="A15" s="239" t="s">
        <v>75</v>
      </c>
      <c r="B15" s="240"/>
      <c r="C15" s="240"/>
      <c r="D15" s="240"/>
      <c r="E15" s="241"/>
      <c r="F15" s="28">
        <v>0</v>
      </c>
      <c r="G15" s="28">
        <v>0</v>
      </c>
      <c r="H15" s="26">
        <v>0</v>
      </c>
    </row>
    <row r="16" spans="1:8" ht="18">
      <c r="A16" s="242"/>
      <c r="B16" s="236"/>
      <c r="C16" s="236"/>
      <c r="D16" s="236"/>
      <c r="E16" s="236"/>
      <c r="F16" s="237"/>
      <c r="G16" s="237"/>
      <c r="H16" s="237"/>
    </row>
    <row r="17" spans="1:8" ht="39">
      <c r="A17" s="17"/>
      <c r="B17" s="18"/>
      <c r="C17" s="18"/>
      <c r="D17" s="19"/>
      <c r="E17" s="20"/>
      <c r="F17" s="21" t="s">
        <v>65</v>
      </c>
      <c r="G17" s="21" t="s">
        <v>66</v>
      </c>
      <c r="H17" s="22" t="s">
        <v>67</v>
      </c>
    </row>
    <row r="18" spans="1:8" ht="15.75">
      <c r="A18" s="238" t="s">
        <v>76</v>
      </c>
      <c r="B18" s="234"/>
      <c r="C18" s="234"/>
      <c r="D18" s="234"/>
      <c r="E18" s="234"/>
      <c r="F18" s="24">
        <v>0</v>
      </c>
      <c r="G18" s="24">
        <v>0</v>
      </c>
      <c r="H18" s="24">
        <v>0</v>
      </c>
    </row>
    <row r="19" spans="1:8" ht="15.75">
      <c r="A19" s="238" t="s">
        <v>77</v>
      </c>
      <c r="B19" s="234"/>
      <c r="C19" s="234"/>
      <c r="D19" s="234"/>
      <c r="E19" s="234"/>
      <c r="F19" s="24">
        <v>0</v>
      </c>
      <c r="G19" s="24">
        <v>0</v>
      </c>
      <c r="H19" s="24">
        <v>0</v>
      </c>
    </row>
    <row r="20" spans="1:8" ht="15.75">
      <c r="A20" s="233" t="s">
        <v>78</v>
      </c>
      <c r="B20" s="234"/>
      <c r="C20" s="234"/>
      <c r="D20" s="234"/>
      <c r="E20" s="234"/>
      <c r="F20" s="24">
        <v>0</v>
      </c>
      <c r="G20" s="24">
        <v>0</v>
      </c>
      <c r="H20" s="24">
        <v>0</v>
      </c>
    </row>
    <row r="21" spans="1:8" ht="18">
      <c r="A21" s="29"/>
      <c r="B21" s="30"/>
      <c r="C21" s="27"/>
      <c r="D21" s="31"/>
      <c r="E21" s="30"/>
      <c r="F21" s="32"/>
      <c r="G21" s="32"/>
      <c r="H21" s="32"/>
    </row>
    <row r="22" spans="1:8" ht="15.75">
      <c r="A22" s="233" t="s">
        <v>79</v>
      </c>
      <c r="B22" s="234"/>
      <c r="C22" s="234"/>
      <c r="D22" s="234"/>
      <c r="E22" s="234"/>
      <c r="F22" s="24">
        <f>SUM(F12,F15,F20)</f>
        <v>0</v>
      </c>
      <c r="G22" s="24">
        <f>SUM(G12,G15,G20)</f>
        <v>0</v>
      </c>
      <c r="H22" s="24">
        <f>SUM(H12,H15,H20)</f>
        <v>0</v>
      </c>
    </row>
  </sheetData>
  <sheetProtection/>
  <mergeCells count="16">
    <mergeCell ref="A10:E10"/>
    <mergeCell ref="A11:E11"/>
    <mergeCell ref="A1:H1"/>
    <mergeCell ref="A2:H2"/>
    <mergeCell ref="A3:H3"/>
    <mergeCell ref="A6:E6"/>
    <mergeCell ref="A7:E7"/>
    <mergeCell ref="A8:E8"/>
    <mergeCell ref="A20:E20"/>
    <mergeCell ref="A22:E22"/>
    <mergeCell ref="A12:E12"/>
    <mergeCell ref="A13:H13"/>
    <mergeCell ref="A18:E18"/>
    <mergeCell ref="A19:E19"/>
    <mergeCell ref="A15:E15"/>
    <mergeCell ref="A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8515625" style="0" customWidth="1"/>
    <col min="2" max="3" width="9.57421875" style="0" customWidth="1"/>
    <col min="4" max="4" width="8.421875" style="0" customWidth="1"/>
    <col min="5" max="5" width="9.00390625" style="0" customWidth="1"/>
    <col min="6" max="6" width="8.00390625" style="0" customWidth="1"/>
    <col min="7" max="7" width="9.421875" style="0" customWidth="1"/>
    <col min="8" max="8" width="10.140625" style="0" customWidth="1"/>
    <col min="9" max="9" width="12.28125" style="0" customWidth="1"/>
  </cols>
  <sheetData>
    <row r="1" spans="1:9" ht="18" customHeight="1">
      <c r="A1" s="235" t="s">
        <v>80</v>
      </c>
      <c r="B1" s="235"/>
      <c r="C1" s="235"/>
      <c r="D1" s="235"/>
      <c r="E1" s="235"/>
      <c r="F1" s="235"/>
      <c r="G1" s="235"/>
      <c r="H1" s="235"/>
      <c r="I1" s="235"/>
    </row>
    <row r="2" spans="1:9" ht="13.5" thickBot="1">
      <c r="A2" s="33"/>
      <c r="B2" s="33"/>
      <c r="C2" s="34"/>
      <c r="D2" s="34"/>
      <c r="E2" s="34"/>
      <c r="F2" s="34"/>
      <c r="G2" s="34"/>
      <c r="H2" s="34"/>
      <c r="I2" s="35" t="s">
        <v>0</v>
      </c>
    </row>
    <row r="3" spans="1:9" ht="39" thickBot="1">
      <c r="A3" s="36" t="s">
        <v>81</v>
      </c>
      <c r="B3" s="206"/>
      <c r="C3" s="249" t="s">
        <v>82</v>
      </c>
      <c r="D3" s="250"/>
      <c r="E3" s="250"/>
      <c r="F3" s="250"/>
      <c r="G3" s="250"/>
      <c r="H3" s="250"/>
      <c r="I3" s="251"/>
    </row>
    <row r="4" spans="1:9" ht="107.25" customHeight="1" thickBot="1">
      <c r="A4" s="37" t="s">
        <v>83</v>
      </c>
      <c r="B4" s="213" t="s">
        <v>98</v>
      </c>
      <c r="C4" s="38" t="s">
        <v>84</v>
      </c>
      <c r="D4" s="39" t="s">
        <v>1</v>
      </c>
      <c r="E4" s="39" t="s">
        <v>85</v>
      </c>
      <c r="F4" s="39" t="s">
        <v>86</v>
      </c>
      <c r="G4" s="39" t="s">
        <v>87</v>
      </c>
      <c r="H4" s="39" t="s">
        <v>88</v>
      </c>
      <c r="I4" s="40" t="s">
        <v>127</v>
      </c>
    </row>
    <row r="5" spans="1:9" ht="12.75">
      <c r="A5" s="41">
        <v>63611</v>
      </c>
      <c r="B5" s="84"/>
      <c r="C5" s="79"/>
      <c r="D5" s="43"/>
      <c r="E5" s="44"/>
      <c r="F5" s="45"/>
      <c r="G5" s="45"/>
      <c r="H5" s="46"/>
      <c r="I5" s="47"/>
    </row>
    <row r="6" spans="1:9" ht="12.75">
      <c r="A6" s="48">
        <v>65264</v>
      </c>
      <c r="B6" s="207"/>
      <c r="C6" s="83"/>
      <c r="D6" s="50"/>
      <c r="E6" s="84"/>
      <c r="F6" s="85"/>
      <c r="G6" s="85"/>
      <c r="H6" s="86"/>
      <c r="I6" s="208"/>
    </row>
    <row r="7" spans="1:9" ht="12.75">
      <c r="A7" s="48">
        <v>65267</v>
      </c>
      <c r="B7" s="207"/>
      <c r="C7" s="80"/>
      <c r="D7" s="50"/>
      <c r="E7" s="50"/>
      <c r="F7" s="50"/>
      <c r="G7" s="50"/>
      <c r="H7" s="51"/>
      <c r="I7" s="52"/>
    </row>
    <row r="8" spans="1:9" ht="15.75" customHeight="1">
      <c r="A8" s="48" t="s">
        <v>105</v>
      </c>
      <c r="B8" s="207"/>
      <c r="C8" s="80"/>
      <c r="D8" s="50"/>
      <c r="E8" s="50"/>
      <c r="F8" s="50"/>
      <c r="G8" s="50"/>
      <c r="H8" s="51"/>
      <c r="I8" s="52"/>
    </row>
    <row r="9" spans="1:9" ht="25.5">
      <c r="A9" s="48" t="s">
        <v>104</v>
      </c>
      <c r="B9" s="207"/>
      <c r="C9" s="80"/>
      <c r="D9" s="50"/>
      <c r="E9" s="50"/>
      <c r="F9" s="50"/>
      <c r="G9" s="50"/>
      <c r="H9" s="51"/>
      <c r="I9" s="52"/>
    </row>
    <row r="10" spans="1:9" ht="12.75">
      <c r="A10" s="48">
        <v>66151</v>
      </c>
      <c r="B10" s="207"/>
      <c r="C10" s="80"/>
      <c r="D10" s="50"/>
      <c r="E10" s="50"/>
      <c r="F10" s="50"/>
      <c r="G10" s="50"/>
      <c r="H10" s="51"/>
      <c r="I10" s="52"/>
    </row>
    <row r="11" spans="1:9" ht="12.75">
      <c r="A11" s="48">
        <v>6631</v>
      </c>
      <c r="B11" s="207"/>
      <c r="C11" s="80"/>
      <c r="D11" s="50"/>
      <c r="E11" s="50"/>
      <c r="F11" s="50"/>
      <c r="G11" s="50"/>
      <c r="H11" s="51"/>
      <c r="I11" s="52"/>
    </row>
    <row r="12" spans="1:9" ht="12.75">
      <c r="A12" s="48">
        <v>67111</v>
      </c>
      <c r="B12" s="207"/>
      <c r="C12" s="80"/>
      <c r="D12" s="50"/>
      <c r="E12" s="50"/>
      <c r="F12" s="50"/>
      <c r="G12" s="50"/>
      <c r="H12" s="51"/>
      <c r="I12" s="52"/>
    </row>
    <row r="13" spans="1:9" ht="12.75">
      <c r="A13" s="48">
        <v>67121</v>
      </c>
      <c r="B13" s="207"/>
      <c r="C13" s="80"/>
      <c r="D13" s="50"/>
      <c r="E13" s="50"/>
      <c r="F13" s="50"/>
      <c r="G13" s="50"/>
      <c r="H13" s="51"/>
      <c r="I13" s="52"/>
    </row>
    <row r="14" spans="1:9" ht="13.5" thickBot="1">
      <c r="A14" s="53">
        <v>72111</v>
      </c>
      <c r="B14" s="209"/>
      <c r="C14" s="81"/>
      <c r="D14" s="54"/>
      <c r="E14" s="54"/>
      <c r="F14" s="54"/>
      <c r="G14" s="54"/>
      <c r="H14" s="55"/>
      <c r="I14" s="210"/>
    </row>
    <row r="15" spans="1:9" ht="39" thickBot="1">
      <c r="A15" s="56" t="s">
        <v>90</v>
      </c>
      <c r="B15" s="84"/>
      <c r="C15" s="57"/>
      <c r="D15" s="58"/>
      <c r="E15" s="59"/>
      <c r="F15" s="58"/>
      <c r="G15" s="59"/>
      <c r="H15" s="58"/>
      <c r="I15" s="60"/>
    </row>
    <row r="16" spans="1:9" ht="51.75" thickBot="1">
      <c r="A16" s="56" t="s">
        <v>91</v>
      </c>
      <c r="B16" s="211"/>
      <c r="C16" s="247">
        <f>C15+D15+E15+F15+G15+H15+I15+B15</f>
        <v>0</v>
      </c>
      <c r="D16" s="247"/>
      <c r="E16" s="247"/>
      <c r="F16" s="247"/>
      <c r="G16" s="247"/>
      <c r="H16" s="247"/>
      <c r="I16" s="248"/>
    </row>
    <row r="17" spans="1:9" ht="13.5" thickBot="1">
      <c r="A17" s="13"/>
      <c r="B17" s="13"/>
      <c r="C17" s="61"/>
      <c r="D17" s="13"/>
      <c r="E17" s="62"/>
      <c r="F17" s="63"/>
      <c r="G17" s="14"/>
      <c r="H17" s="14"/>
      <c r="I17" s="35"/>
    </row>
    <row r="18" spans="1:9" ht="39" thickBot="1">
      <c r="A18" s="64" t="s">
        <v>81</v>
      </c>
      <c r="B18" s="212"/>
      <c r="C18" s="249" t="s">
        <v>92</v>
      </c>
      <c r="D18" s="250"/>
      <c r="E18" s="250"/>
      <c r="F18" s="250"/>
      <c r="G18" s="250"/>
      <c r="H18" s="250"/>
      <c r="I18" s="251"/>
    </row>
    <row r="19" spans="1:9" ht="96" customHeight="1" thickBot="1">
      <c r="A19" s="65" t="s">
        <v>83</v>
      </c>
      <c r="B19" s="214" t="s">
        <v>98</v>
      </c>
      <c r="C19" s="38" t="s">
        <v>84</v>
      </c>
      <c r="D19" s="39" t="s">
        <v>1</v>
      </c>
      <c r="E19" s="39" t="s">
        <v>85</v>
      </c>
      <c r="F19" s="39" t="s">
        <v>86</v>
      </c>
      <c r="G19" s="39" t="s">
        <v>87</v>
      </c>
      <c r="H19" s="39" t="s">
        <v>88</v>
      </c>
      <c r="I19" s="40" t="s">
        <v>89</v>
      </c>
    </row>
    <row r="20" spans="1:9" ht="12.75">
      <c r="A20" s="41">
        <v>65</v>
      </c>
      <c r="B20" s="41"/>
      <c r="C20" s="42"/>
      <c r="D20" s="43"/>
      <c r="E20" s="44"/>
      <c r="F20" s="45"/>
      <c r="G20" s="45"/>
      <c r="H20" s="46"/>
      <c r="I20" s="47"/>
    </row>
    <row r="21" spans="1:9" ht="12.75">
      <c r="A21" s="48" t="s">
        <v>93</v>
      </c>
      <c r="B21" s="48"/>
      <c r="C21" s="49"/>
      <c r="D21" s="50"/>
      <c r="E21" s="50"/>
      <c r="F21" s="50"/>
      <c r="G21" s="50"/>
      <c r="H21" s="51"/>
      <c r="I21" s="52"/>
    </row>
    <row r="22" spans="1:9" ht="12.75">
      <c r="A22" s="48">
        <v>66</v>
      </c>
      <c r="B22" s="48"/>
      <c r="C22" s="49"/>
      <c r="D22" s="50"/>
      <c r="E22" s="50"/>
      <c r="F22" s="50"/>
      <c r="G22" s="50"/>
      <c r="H22" s="51"/>
      <c r="I22" s="52"/>
    </row>
    <row r="23" spans="1:9" ht="25.5">
      <c r="A23" s="48" t="s">
        <v>94</v>
      </c>
      <c r="B23" s="48"/>
      <c r="C23" s="49"/>
      <c r="D23" s="50"/>
      <c r="E23" s="50"/>
      <c r="F23" s="50"/>
      <c r="G23" s="50"/>
      <c r="H23" s="51"/>
      <c r="I23" s="52"/>
    </row>
    <row r="24" spans="1:9" ht="12.75">
      <c r="A24" s="48">
        <v>67</v>
      </c>
      <c r="B24" s="48"/>
      <c r="C24" s="49"/>
      <c r="D24" s="50"/>
      <c r="E24" s="50"/>
      <c r="F24" s="50"/>
      <c r="G24" s="50"/>
      <c r="H24" s="51"/>
      <c r="I24" s="52"/>
    </row>
    <row r="25" spans="1:9" ht="12.75">
      <c r="A25" s="48">
        <v>72</v>
      </c>
      <c r="B25" s="48"/>
      <c r="C25" s="66"/>
      <c r="D25" s="67"/>
      <c r="E25" s="67"/>
      <c r="F25" s="67"/>
      <c r="G25" s="67"/>
      <c r="H25" s="51"/>
      <c r="I25" s="68"/>
    </row>
    <row r="26" spans="1:9" ht="12.75">
      <c r="A26" s="69"/>
      <c r="B26" s="69"/>
      <c r="C26" s="66"/>
      <c r="D26" s="67"/>
      <c r="E26" s="67"/>
      <c r="F26" s="67"/>
      <c r="G26" s="67"/>
      <c r="H26" s="70"/>
      <c r="I26" s="68"/>
    </row>
    <row r="27" spans="1:9" ht="12.75">
      <c r="A27" s="69"/>
      <c r="B27" s="69"/>
      <c r="C27" s="66"/>
      <c r="D27" s="67"/>
      <c r="E27" s="67"/>
      <c r="F27" s="67"/>
      <c r="G27" s="67"/>
      <c r="H27" s="70"/>
      <c r="I27" s="68"/>
    </row>
    <row r="28" spans="1:9" ht="13.5" thickBot="1">
      <c r="A28" s="71"/>
      <c r="B28" s="71"/>
      <c r="C28" s="72"/>
      <c r="D28" s="73"/>
      <c r="E28" s="73"/>
      <c r="F28" s="73"/>
      <c r="G28" s="73"/>
      <c r="H28" s="74"/>
      <c r="I28" s="75"/>
    </row>
    <row r="29" spans="1:9" ht="39" thickBot="1">
      <c r="A29" s="56" t="s">
        <v>90</v>
      </c>
      <c r="B29" s="211"/>
      <c r="C29" s="57">
        <f>SUM(C24:C28)</f>
        <v>0</v>
      </c>
      <c r="D29" s="58">
        <f>SUM(D20:D28)</f>
        <v>0</v>
      </c>
      <c r="E29" s="59">
        <f>SUM(E20:E28)</f>
        <v>0</v>
      </c>
      <c r="F29" s="58">
        <f>SUM(F20:F28)</f>
        <v>0</v>
      </c>
      <c r="G29" s="59">
        <f>SUM(G20:G28)</f>
        <v>0</v>
      </c>
      <c r="H29" s="58">
        <f>SUM(H20:H28)</f>
        <v>0</v>
      </c>
      <c r="I29" s="60"/>
    </row>
    <row r="30" spans="1:9" ht="51.75" thickBot="1">
      <c r="A30" s="56" t="s">
        <v>95</v>
      </c>
      <c r="B30" s="211"/>
      <c r="C30" s="247">
        <f>C29+D29+E29+F29+G29+H29</f>
        <v>0</v>
      </c>
      <c r="D30" s="247"/>
      <c r="E30" s="247"/>
      <c r="F30" s="247"/>
      <c r="G30" s="247"/>
      <c r="H30" s="247"/>
      <c r="I30" s="248"/>
    </row>
    <row r="31" spans="1:9" ht="13.5" thickBot="1">
      <c r="A31" s="76"/>
      <c r="B31" s="76"/>
      <c r="C31" s="76"/>
      <c r="D31" s="76"/>
      <c r="E31" s="77"/>
      <c r="F31" s="78"/>
      <c r="G31" s="14"/>
      <c r="H31" s="14"/>
      <c r="I31" s="14"/>
    </row>
    <row r="32" spans="1:9" ht="39" thickBot="1">
      <c r="A32" s="64" t="s">
        <v>81</v>
      </c>
      <c r="B32" s="212"/>
      <c r="C32" s="249" t="s">
        <v>96</v>
      </c>
      <c r="D32" s="250"/>
      <c r="E32" s="250"/>
      <c r="F32" s="250"/>
      <c r="G32" s="250"/>
      <c r="H32" s="250"/>
      <c r="I32" s="251"/>
    </row>
    <row r="33" spans="1:9" ht="128.25" thickBot="1">
      <c r="A33" s="65" t="s">
        <v>83</v>
      </c>
      <c r="B33" s="214" t="s">
        <v>98</v>
      </c>
      <c r="C33" s="38" t="s">
        <v>84</v>
      </c>
      <c r="D33" s="39" t="s">
        <v>1</v>
      </c>
      <c r="E33" s="39" t="s">
        <v>85</v>
      </c>
      <c r="F33" s="39" t="s">
        <v>86</v>
      </c>
      <c r="G33" s="39" t="s">
        <v>87</v>
      </c>
      <c r="H33" s="39" t="s">
        <v>88</v>
      </c>
      <c r="I33" s="40" t="s">
        <v>89</v>
      </c>
    </row>
    <row r="34" spans="1:9" ht="12.75">
      <c r="A34" s="41">
        <v>65</v>
      </c>
      <c r="B34" s="41"/>
      <c r="C34" s="42"/>
      <c r="D34" s="43"/>
      <c r="E34" s="44"/>
      <c r="F34" s="45"/>
      <c r="G34" s="45"/>
      <c r="H34" s="46"/>
      <c r="I34" s="47"/>
    </row>
    <row r="35" spans="1:9" ht="12.75">
      <c r="A35" s="48" t="s">
        <v>93</v>
      </c>
      <c r="B35" s="48"/>
      <c r="C35" s="49"/>
      <c r="D35" s="50"/>
      <c r="E35" s="50"/>
      <c r="F35" s="50"/>
      <c r="G35" s="50"/>
      <c r="H35" s="51"/>
      <c r="I35" s="52"/>
    </row>
    <row r="36" spans="1:9" ht="11.25" customHeight="1">
      <c r="A36" s="48">
        <v>66</v>
      </c>
      <c r="B36" s="48"/>
      <c r="C36" s="49"/>
      <c r="D36" s="50"/>
      <c r="E36" s="50"/>
      <c r="F36" s="50"/>
      <c r="G36" s="50"/>
      <c r="H36" s="51"/>
      <c r="I36" s="52"/>
    </row>
    <row r="37" spans="1:9" ht="24" customHeight="1">
      <c r="A37" s="48" t="s">
        <v>94</v>
      </c>
      <c r="B37" s="48"/>
      <c r="C37" s="49"/>
      <c r="D37" s="50"/>
      <c r="E37" s="50"/>
      <c r="F37" s="50"/>
      <c r="G37" s="50"/>
      <c r="H37" s="51"/>
      <c r="I37" s="52"/>
    </row>
    <row r="38" spans="1:9" ht="12.75">
      <c r="A38" s="48">
        <v>67</v>
      </c>
      <c r="B38" s="48"/>
      <c r="C38" s="49"/>
      <c r="D38" s="50"/>
      <c r="E38" s="50"/>
      <c r="F38" s="50"/>
      <c r="G38" s="50"/>
      <c r="H38" s="51"/>
      <c r="I38" s="52"/>
    </row>
    <row r="39" spans="1:9" ht="12.75">
      <c r="A39" s="48">
        <v>72</v>
      </c>
      <c r="B39" s="48"/>
      <c r="C39" s="66"/>
      <c r="D39" s="67"/>
      <c r="E39" s="67"/>
      <c r="F39" s="67"/>
      <c r="G39" s="67"/>
      <c r="H39" s="51"/>
      <c r="I39" s="68"/>
    </row>
    <row r="40" spans="1:9" ht="12.75">
      <c r="A40" s="69"/>
      <c r="B40" s="69"/>
      <c r="C40" s="66"/>
      <c r="D40" s="67"/>
      <c r="E40" s="67"/>
      <c r="F40" s="67"/>
      <c r="G40" s="67"/>
      <c r="H40" s="70"/>
      <c r="I40" s="68"/>
    </row>
    <row r="41" spans="1:9" ht="12.75">
      <c r="A41" s="69"/>
      <c r="B41" s="69"/>
      <c r="C41" s="66"/>
      <c r="D41" s="67"/>
      <c r="E41" s="67"/>
      <c r="F41" s="67"/>
      <c r="G41" s="67"/>
      <c r="H41" s="70"/>
      <c r="I41" s="68"/>
    </row>
    <row r="42" spans="1:9" ht="13.5" thickBot="1">
      <c r="A42" s="71"/>
      <c r="B42" s="71"/>
      <c r="C42" s="72"/>
      <c r="D42" s="73"/>
      <c r="E42" s="73"/>
      <c r="F42" s="73"/>
      <c r="G42" s="73"/>
      <c r="H42" s="74"/>
      <c r="I42" s="75"/>
    </row>
    <row r="43" spans="1:9" ht="39" thickBot="1">
      <c r="A43" s="56" t="s">
        <v>90</v>
      </c>
      <c r="B43" s="211"/>
      <c r="C43" s="57">
        <f>SUM(C38:C42)</f>
        <v>0</v>
      </c>
      <c r="D43" s="58">
        <f>SUM(D34:D42)</f>
        <v>0</v>
      </c>
      <c r="E43" s="59">
        <f>SUM(E34:E42)</f>
        <v>0</v>
      </c>
      <c r="F43" s="58">
        <f>SUM(F34:F42)</f>
        <v>0</v>
      </c>
      <c r="G43" s="59">
        <f>SUM(G34:G42)</f>
        <v>0</v>
      </c>
      <c r="H43" s="58">
        <f>SUM(H34:H42)</f>
        <v>0</v>
      </c>
      <c r="I43" s="60"/>
    </row>
    <row r="44" spans="1:9" ht="51.75" thickBot="1">
      <c r="A44" s="56" t="s">
        <v>97</v>
      </c>
      <c r="B44" s="211"/>
      <c r="C44" s="247">
        <f>C43+D43+E43+F43+G43+H43</f>
        <v>0</v>
      </c>
      <c r="D44" s="247"/>
      <c r="E44" s="247"/>
      <c r="F44" s="247"/>
      <c r="G44" s="247"/>
      <c r="H44" s="247"/>
      <c r="I44" s="248"/>
    </row>
  </sheetData>
  <sheetProtection/>
  <mergeCells count="7">
    <mergeCell ref="C44:I44"/>
    <mergeCell ref="A1:I1"/>
    <mergeCell ref="C3:I3"/>
    <mergeCell ref="C16:I16"/>
    <mergeCell ref="C18:I18"/>
    <mergeCell ref="C30:I30"/>
    <mergeCell ref="C32:I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tajnica</cp:lastModifiedBy>
  <cp:lastPrinted>2016-12-19T13:00:30Z</cp:lastPrinted>
  <dcterms:created xsi:type="dcterms:W3CDTF">1996-10-14T23:33:28Z</dcterms:created>
  <dcterms:modified xsi:type="dcterms:W3CDTF">2016-12-22T07:07:59Z</dcterms:modified>
  <cp:category/>
  <cp:version/>
  <cp:contentType/>
  <cp:contentStatus/>
</cp:coreProperties>
</file>