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Ril" sheetId="1" r:id="rId1"/>
  </sheets>
  <definedNames>
    <definedName name="_xlnm.Print_Titles" localSheetId="0">'FP Ril'!$2:$4</definedName>
    <definedName name="_xlnm.Print_Area" localSheetId="0">'FP Ril'!$A$1:$T$156</definedName>
  </definedNames>
  <calcPr fullCalcOnLoad="1"/>
</workbook>
</file>

<file path=xl/sharedStrings.xml><?xml version="1.0" encoding="utf-8"?>
<sst xmlns="http://schemas.openxmlformats.org/spreadsheetml/2006/main" count="226" uniqueCount="108">
  <si>
    <t>u kunama</t>
  </si>
  <si>
    <t>Vlastiti prihodi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</si>
  <si>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</si>
  <si>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</si>
  <si>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</si>
  <si>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</si>
  <si>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</si>
  <si>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</si>
  <si>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</si>
  <si>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</si>
  <si>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</si>
  <si>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</si>
  <si>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FP-RiI</t>
  </si>
  <si>
    <t>Vlastiti prihodi - Prihodi ostvareni obavljanjem osnovnih i ostalih poslova vlastite djelatnosti</t>
  </si>
  <si>
    <t>Račun 
rashoda/
izdatka</t>
  </si>
  <si>
    <t>OŠ ŠIJANA</t>
  </si>
  <si>
    <t>I. DECENTRALIZIRANA SREDSTVA</t>
  </si>
  <si>
    <t>GRAD PULA</t>
  </si>
  <si>
    <t>Prihodi po posebnim propisima</t>
  </si>
  <si>
    <t>Materijalni rashodi</t>
  </si>
  <si>
    <t>Ostali nespomenuti rashodi</t>
  </si>
  <si>
    <t>Rashodi za nabavu pr.dug.im</t>
  </si>
  <si>
    <t>Plaće</t>
  </si>
  <si>
    <t>Ostali rashodi za zaposlene</t>
  </si>
  <si>
    <t>II. PRODUŽENI BORAVAK</t>
  </si>
  <si>
    <t>Knjige</t>
  </si>
  <si>
    <t>Državni proračun</t>
  </si>
  <si>
    <t>III. REDOVNI PROGRAM</t>
  </si>
  <si>
    <t>POMOĆI (decentral)</t>
  </si>
  <si>
    <t>Pomoći OPĆINE</t>
  </si>
  <si>
    <t>Pomoći ŽUPANIJA</t>
  </si>
  <si>
    <t>Prihodi za pos.namjene HZZ</t>
  </si>
  <si>
    <t>Prihodi od nefinanc. imovine</t>
  </si>
  <si>
    <t xml:space="preserve">Prihodi od </t>
  </si>
  <si>
    <t>nefinanc.imovine</t>
  </si>
  <si>
    <t>Prihodi po posebnim propisima - sufinanciranje</t>
  </si>
  <si>
    <t>materijalni rashodi</t>
  </si>
  <si>
    <t xml:space="preserve">Grad Pula </t>
  </si>
  <si>
    <t>Donacije</t>
  </si>
  <si>
    <t>POMOĆI OPĆINA LIŽNJAN        (Pb Muntić)</t>
  </si>
  <si>
    <t>DECENTRALIZACIJA</t>
  </si>
  <si>
    <t>Opći prihodi i primici-MATER.TROŠKOVI</t>
  </si>
  <si>
    <t>Opći prihodi i primici-ENERGIJA</t>
  </si>
  <si>
    <t>Opći prihodi i primici-PRIJEVOZ UČENIKA</t>
  </si>
  <si>
    <t>PRODUŽENI BORAVAK</t>
  </si>
  <si>
    <t>PB Opći prihodi i primici - GRAD PULA</t>
  </si>
  <si>
    <t>PB Prihodi od sufinanciranja</t>
  </si>
  <si>
    <t>PB tekuće pomoći iz općinskih proračuna</t>
  </si>
  <si>
    <t>REDOVAN PROGRAM</t>
  </si>
  <si>
    <t>Opći prihodi i primici (GRAD PULA)</t>
  </si>
  <si>
    <t>Prihodi po posebnim propisima-sufinanciranje</t>
  </si>
  <si>
    <t>Ostali proračuni - ŽUPANIJA</t>
  </si>
  <si>
    <t>Ostali proračuni - OPĆINE</t>
  </si>
  <si>
    <t>Ostali proračuni -POMOĆI-OPĆINA LIŽNJAN (PB Muntić)</t>
  </si>
  <si>
    <t>SOCIJALNA SKRB</t>
  </si>
  <si>
    <t>MT</t>
  </si>
  <si>
    <t>Opći prihodi i primici-GRAD PULA</t>
  </si>
  <si>
    <t>MZOŠ</t>
  </si>
  <si>
    <t>Ravnateljica:</t>
  </si>
  <si>
    <t>Pula, 43.ISTARSKE DIVIZIJE 5</t>
  </si>
  <si>
    <t>HITNE INTERVENCIJE</t>
  </si>
  <si>
    <t>SOCIJALNI PROGRAM</t>
  </si>
  <si>
    <t>Naknade troškova zaposl.</t>
  </si>
  <si>
    <t>Rashodi za materijal i eneg</t>
  </si>
  <si>
    <t>Rashodi za usluge</t>
  </si>
  <si>
    <t>Ostali nespom.rash.posl</t>
  </si>
  <si>
    <t>Doprinosi na plaće</t>
  </si>
  <si>
    <t>Naknade troškova zaposl</t>
  </si>
  <si>
    <t>Rashodi za metrijal i energiju</t>
  </si>
  <si>
    <t>Rashodi za mater.i energiju</t>
  </si>
  <si>
    <t>Nakn osob.izvan rad.odn</t>
  </si>
  <si>
    <t>Ostali nespom.rashposl</t>
  </si>
  <si>
    <t>Postrojenja i oprema</t>
  </si>
  <si>
    <t>Rashodi za mat i energiju</t>
  </si>
  <si>
    <t>Ostali rash za zaposlene</t>
  </si>
  <si>
    <t>Naknade troškova zaposlenima</t>
  </si>
  <si>
    <t>Ostali nespom.rash posl</t>
  </si>
  <si>
    <t xml:space="preserve">    IV.  GRADSKA SREDSTVA - HITNE INTERVENCIJE</t>
  </si>
  <si>
    <t>V.</t>
  </si>
  <si>
    <t>Alma Tomljanović, prof.</t>
  </si>
  <si>
    <t>Opći prihodi i primici-SISTEM.PREGL.</t>
  </si>
  <si>
    <t>POMOĆNICI U NASTAVI-Zaj.do znanja II</t>
  </si>
  <si>
    <t>VIII.MINISTARSTVO</t>
  </si>
  <si>
    <t>U Puli, 28.12.2018.</t>
  </si>
  <si>
    <t>Procjena 
2020.</t>
  </si>
  <si>
    <t>Socijalna skrb - grad pula</t>
  </si>
  <si>
    <t>Pomoći iz drž.pror-ŠK.SHEMA</t>
  </si>
  <si>
    <t>Prihodi od sufinanciranja</t>
  </si>
  <si>
    <t>Donacije- ZAKL.HRV ZA DJECU</t>
  </si>
  <si>
    <t>PLAN 
2018.</t>
  </si>
  <si>
    <t>PROCJENA 2020.</t>
  </si>
  <si>
    <t>Rash.za nabavu pr.dug.im</t>
  </si>
  <si>
    <t>Građevinski objekti</t>
  </si>
  <si>
    <t>Nakn građ.i kućanstvu</t>
  </si>
  <si>
    <t>VI.POMOĆNICI U NASTAVI-Zaj.do znanja II</t>
  </si>
  <si>
    <t>Pomoći DRŽAVA-POMOĆNICI</t>
  </si>
  <si>
    <t xml:space="preserve">Klasa: 400-02/18-01/01 </t>
  </si>
  <si>
    <t>Financijski plan za 2019.godinu - Plan rashoda i izdataka</t>
  </si>
  <si>
    <t>Ur.br.: 2168/01-55-55-18-6</t>
  </si>
  <si>
    <t>Plan 
2019.</t>
  </si>
  <si>
    <t>Procjena 
2021.</t>
  </si>
  <si>
    <t>PLAN 
2019.</t>
  </si>
  <si>
    <t>PROCJENA 2021.</t>
  </si>
  <si>
    <t>Višak 2018</t>
  </si>
  <si>
    <t>Višak HZZ iz 2018</t>
  </si>
  <si>
    <t>Pomoći</t>
  </si>
  <si>
    <t>Višak 2018 HZZ</t>
  </si>
  <si>
    <t>____________________________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</si>
</sst>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  <numFmt numFmtId="188" formatCode="_(* #,##0.0000_);_(* \(#,##0.0000\);_(* &quot;-&quot;??_);_(@_)"/>
    <numFmt numFmtId="189" formatCode="0.0"/>
  </numFmts>
  <fonts count="5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b/>
      <i/>
      <u val="singleAccounting"/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u val="singleAccounting"/>
      <sz val="14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u val="single"/>
      <sz val="13"/>
      <name val="Arial"/>
      <family val="2"/>
    </font>
    <font>
      <b/>
      <sz val="13"/>
      <color indexed="10"/>
      <name val="Arial"/>
      <family val="2"/>
    </font>
    <font>
      <b/>
      <u val="single"/>
      <sz val="13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9" fontId="7" fillId="0" borderId="12" xfId="61" applyFont="1" applyBorder="1" applyAlignment="1">
      <alignment wrapText="1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left"/>
    </xf>
    <xf numFmtId="0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87" fontId="9" fillId="0" borderId="18" xfId="61" applyNumberFormat="1" applyFont="1" applyBorder="1" applyAlignment="1">
      <alignment/>
    </xf>
    <xf numFmtId="187" fontId="13" fillId="0" borderId="18" xfId="61" applyNumberFormat="1" applyFont="1" applyBorder="1" applyAlignment="1">
      <alignment horizontal="right"/>
    </xf>
    <xf numFmtId="187" fontId="10" fillId="0" borderId="0" xfId="61" applyNumberFormat="1" applyFont="1" applyBorder="1" applyAlignment="1">
      <alignment/>
    </xf>
    <xf numFmtId="187" fontId="14" fillId="0" borderId="18" xfId="61" applyNumberFormat="1" applyFont="1" applyBorder="1" applyAlignment="1">
      <alignment horizontal="right"/>
    </xf>
    <xf numFmtId="187" fontId="12" fillId="0" borderId="18" xfId="61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left" vertical="center"/>
    </xf>
    <xf numFmtId="187" fontId="14" fillId="0" borderId="18" xfId="61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 wrapText="1"/>
    </xf>
    <xf numFmtId="187" fontId="9" fillId="0" borderId="19" xfId="61" applyNumberFormat="1" applyFont="1" applyBorder="1" applyAlignment="1">
      <alignment/>
    </xf>
    <xf numFmtId="3" fontId="9" fillId="0" borderId="0" xfId="0" applyNumberFormat="1" applyFont="1" applyBorder="1" applyAlignment="1">
      <alignment horizontal="left" vertical="center"/>
    </xf>
    <xf numFmtId="187" fontId="14" fillId="0" borderId="19" xfId="61" applyNumberFormat="1" applyFont="1" applyBorder="1" applyAlignment="1">
      <alignment/>
    </xf>
    <xf numFmtId="187" fontId="10" fillId="0" borderId="18" xfId="61" applyNumberFormat="1" applyFont="1" applyBorder="1" applyAlignment="1">
      <alignment horizontal="right"/>
    </xf>
    <xf numFmtId="187" fontId="9" fillId="0" borderId="20" xfId="61" applyNumberFormat="1" applyFont="1" applyBorder="1" applyAlignment="1">
      <alignment/>
    </xf>
    <xf numFmtId="187" fontId="10" fillId="0" borderId="20" xfId="61" applyNumberFormat="1" applyFont="1" applyBorder="1" applyAlignment="1">
      <alignment horizontal="right"/>
    </xf>
    <xf numFmtId="187" fontId="14" fillId="0" borderId="0" xfId="61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79" fontId="10" fillId="0" borderId="12" xfId="61" applyFont="1" applyBorder="1" applyAlignment="1">
      <alignment/>
    </xf>
    <xf numFmtId="3" fontId="12" fillId="0" borderId="0" xfId="0" applyNumberFormat="1" applyFont="1" applyAlignment="1">
      <alignment/>
    </xf>
    <xf numFmtId="3" fontId="9" fillId="0" borderId="13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179" fontId="9" fillId="0" borderId="13" xfId="61" applyFont="1" applyBorder="1" applyAlignment="1">
      <alignment/>
    </xf>
    <xf numFmtId="187" fontId="9" fillId="0" borderId="13" xfId="61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quotePrefix="1">
      <alignment horizontal="left"/>
    </xf>
    <xf numFmtId="3" fontId="9" fillId="0" borderId="0" xfId="0" applyNumberFormat="1" applyFont="1" applyBorder="1" applyAlignment="1" quotePrefix="1">
      <alignment horizontal="left"/>
    </xf>
    <xf numFmtId="3" fontId="9" fillId="0" borderId="21" xfId="0" applyNumberFormat="1" applyFont="1" applyBorder="1" applyAlignment="1" quotePrefix="1">
      <alignment horizontal="left"/>
    </xf>
    <xf numFmtId="3" fontId="10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10" fillId="0" borderId="22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 quotePrefix="1">
      <alignment horizontal="center" wrapText="1"/>
    </xf>
    <xf numFmtId="3" fontId="8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0" fontId="15" fillId="0" borderId="24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 quotePrefix="1">
      <alignment horizontal="left" vertical="center"/>
    </xf>
    <xf numFmtId="3" fontId="15" fillId="0" borderId="24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/>
    </xf>
    <xf numFmtId="3" fontId="8" fillId="0" borderId="24" xfId="0" applyNumberFormat="1" applyFont="1" applyBorder="1" applyAlignment="1">
      <alignment vertical="center"/>
    </xf>
    <xf numFmtId="0" fontId="15" fillId="0" borderId="24" xfId="0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quotePrefix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 quotePrefix="1">
      <alignment horizontal="center" vertical="center"/>
    </xf>
    <xf numFmtId="3" fontId="8" fillId="0" borderId="21" xfId="0" applyNumberFormat="1" applyFont="1" applyBorder="1" applyAlignment="1" quotePrefix="1">
      <alignment horizontal="left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17" fillId="0" borderId="24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center"/>
    </xf>
    <xf numFmtId="3" fontId="15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3" fontId="1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lef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2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/>
    </xf>
    <xf numFmtId="187" fontId="9" fillId="0" borderId="0" xfId="61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Border="1" applyAlignment="1" quotePrefix="1">
      <alignment horizontal="left" vertical="center"/>
    </xf>
    <xf numFmtId="3" fontId="8" fillId="0" borderId="0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 vertical="center"/>
    </xf>
    <xf numFmtId="187" fontId="14" fillId="0" borderId="20" xfId="61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0" borderId="10" xfId="0" applyNumberFormat="1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view="pageBreakPreview" zoomScale="75" zoomScaleNormal="75" zoomScaleSheetLayoutView="75" zoomScalePageLayoutView="0" workbookViewId="0" topLeftCell="A46">
      <selection activeCell="M156" sqref="M156"/>
    </sheetView>
  </sheetViews>
  <sheetFormatPr defaultColWidth="9.140625" defaultRowHeight="12.75"/>
  <cols>
    <col min="1" max="1" width="11.28125" style="5" customWidth="1"/>
    <col min="2" max="2" width="27.8515625" style="6" customWidth="1"/>
    <col min="3" max="3" width="13.140625" style="2" customWidth="1"/>
    <col min="4" max="4" width="17.421875" style="3" customWidth="1"/>
    <col min="5" max="5" width="17.421875" style="2" customWidth="1"/>
    <col min="6" max="6" width="16.28125" style="2" customWidth="1"/>
    <col min="7" max="7" width="14.8515625" style="2" customWidth="1"/>
    <col min="8" max="8" width="14.140625" style="2" customWidth="1"/>
    <col min="9" max="9" width="11.00390625" style="2" customWidth="1"/>
    <col min="10" max="11" width="13.00390625" style="2" customWidth="1"/>
    <col min="12" max="12" width="13.57421875" style="2" customWidth="1"/>
    <col min="13" max="13" width="11.8515625" style="2" customWidth="1"/>
    <col min="14" max="14" width="15.00390625" style="2" customWidth="1"/>
    <col min="15" max="15" width="16.7109375" style="2" hidden="1" customWidth="1"/>
    <col min="16" max="16" width="16.421875" style="2" hidden="1" customWidth="1"/>
    <col min="17" max="17" width="13.00390625" style="2" customWidth="1"/>
    <col min="18" max="18" width="14.8515625" style="2" customWidth="1"/>
    <col min="19" max="19" width="12.8515625" style="2" customWidth="1"/>
    <col min="20" max="20" width="12.7109375" style="2" customWidth="1"/>
    <col min="21" max="16384" width="9.140625" style="2" customWidth="1"/>
  </cols>
  <sheetData>
    <row r="1" spans="1:17" ht="24.75" customHeight="1">
      <c r="A1" s="148" t="s">
        <v>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7" t="s">
        <v>12</v>
      </c>
      <c r="N1" s="18"/>
      <c r="O1" s="1"/>
      <c r="P1" s="1"/>
      <c r="Q1" s="1"/>
    </row>
    <row r="2" spans="1:14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15</v>
      </c>
      <c r="B3" s="2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3.25" customHeight="1">
      <c r="A4" s="19" t="s">
        <v>59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7.25" customHeight="1">
      <c r="A5" s="21" t="s">
        <v>96</v>
      </c>
      <c r="B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8" customHeight="1">
      <c r="A6" s="21" t="s">
        <v>98</v>
      </c>
      <c r="B6" s="2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1.75" customHeight="1">
      <c r="A7" s="21" t="s">
        <v>83</v>
      </c>
      <c r="B7" s="2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38.25" customHeight="1" thickBot="1">
      <c r="A8" s="23" t="s">
        <v>2</v>
      </c>
      <c r="B8" s="24"/>
      <c r="C8" s="25"/>
      <c r="D8" s="26" t="s">
        <v>99</v>
      </c>
      <c r="E8" s="26" t="s">
        <v>84</v>
      </c>
      <c r="F8" s="26" t="s">
        <v>100</v>
      </c>
      <c r="G8" s="27"/>
      <c r="H8" s="27"/>
      <c r="I8" s="18"/>
      <c r="J8" s="18"/>
      <c r="K8" s="18"/>
      <c r="L8" s="18"/>
      <c r="M8" s="19"/>
      <c r="N8" s="20"/>
    </row>
    <row r="9" spans="1:14" ht="19.5" customHeight="1" thickTop="1">
      <c r="A9" s="8" t="s">
        <v>40</v>
      </c>
      <c r="B9" s="28"/>
      <c r="C9" s="29"/>
      <c r="D9" s="30">
        <f>D11+D12+D13+D14</f>
        <v>722940</v>
      </c>
      <c r="E9" s="31">
        <f>D9</f>
        <v>722940</v>
      </c>
      <c r="F9" s="31">
        <f>E9</f>
        <v>722940</v>
      </c>
      <c r="G9" s="27"/>
      <c r="H9" s="27"/>
      <c r="I9" s="18"/>
      <c r="J9" s="18"/>
      <c r="K9" s="18"/>
      <c r="L9" s="18"/>
      <c r="M9" s="19"/>
      <c r="N9" s="20"/>
    </row>
    <row r="10" spans="1:14" ht="19.5" customHeight="1">
      <c r="A10" s="142" t="s">
        <v>56</v>
      </c>
      <c r="B10" s="142"/>
      <c r="C10" s="142"/>
      <c r="D10" s="32">
        <f>D54</f>
        <v>0</v>
      </c>
      <c r="E10" s="33"/>
      <c r="F10" s="33"/>
      <c r="G10" s="27"/>
      <c r="H10" s="27"/>
      <c r="I10" s="18"/>
      <c r="J10" s="18"/>
      <c r="K10" s="18"/>
      <c r="L10" s="18"/>
      <c r="M10" s="21"/>
      <c r="N10" s="22"/>
    </row>
    <row r="11" spans="1:14" ht="20.25" customHeight="1">
      <c r="A11" s="142" t="s">
        <v>41</v>
      </c>
      <c r="B11" s="142"/>
      <c r="C11" s="142"/>
      <c r="D11" s="34">
        <v>331440</v>
      </c>
      <c r="E11" s="35"/>
      <c r="F11" s="35"/>
      <c r="G11" s="36"/>
      <c r="H11" s="36"/>
      <c r="I11" s="18"/>
      <c r="J11" s="18"/>
      <c r="K11" s="18"/>
      <c r="L11" s="18"/>
      <c r="M11" s="21"/>
      <c r="N11" s="22"/>
    </row>
    <row r="12" spans="1:14" ht="20.25" customHeight="1">
      <c r="A12" s="146" t="s">
        <v>42</v>
      </c>
      <c r="B12" s="146"/>
      <c r="C12" s="146"/>
      <c r="D12" s="34">
        <v>280000</v>
      </c>
      <c r="E12" s="35"/>
      <c r="F12" s="35"/>
      <c r="G12" s="36"/>
      <c r="H12" s="36"/>
      <c r="I12" s="18"/>
      <c r="J12" s="18"/>
      <c r="K12" s="18"/>
      <c r="L12" s="18"/>
      <c r="M12" s="21"/>
      <c r="N12" s="22"/>
    </row>
    <row r="13" spans="1:14" ht="20.25" customHeight="1">
      <c r="A13" s="146" t="s">
        <v>43</v>
      </c>
      <c r="B13" s="146"/>
      <c r="C13" s="146"/>
      <c r="D13" s="34">
        <v>100000</v>
      </c>
      <c r="E13" s="35"/>
      <c r="F13" s="35"/>
      <c r="G13" s="36"/>
      <c r="H13" s="36"/>
      <c r="I13" s="18"/>
      <c r="J13" s="18"/>
      <c r="K13" s="18"/>
      <c r="L13" s="18"/>
      <c r="M13" s="18"/>
      <c r="N13" s="18"/>
    </row>
    <row r="14" spans="1:14" ht="20.25" customHeight="1">
      <c r="A14" s="146" t="s">
        <v>80</v>
      </c>
      <c r="B14" s="146"/>
      <c r="C14" s="146"/>
      <c r="D14" s="34">
        <v>11500</v>
      </c>
      <c r="E14" s="35"/>
      <c r="F14" s="35"/>
      <c r="G14" s="36"/>
      <c r="H14" s="36"/>
      <c r="I14" s="18"/>
      <c r="J14" s="18"/>
      <c r="K14" s="18"/>
      <c r="L14" s="18"/>
      <c r="M14" s="18"/>
      <c r="N14" s="18"/>
    </row>
    <row r="15" spans="1:14" ht="20.25" customHeight="1">
      <c r="A15" s="147" t="s">
        <v>44</v>
      </c>
      <c r="B15" s="147"/>
      <c r="C15" s="147"/>
      <c r="D15" s="37">
        <f>D16+D17+D18</f>
        <v>1058000</v>
      </c>
      <c r="E15" s="38">
        <f>D15</f>
        <v>1058000</v>
      </c>
      <c r="F15" s="38">
        <f>E15</f>
        <v>1058000</v>
      </c>
      <c r="G15" s="36"/>
      <c r="H15" s="36"/>
      <c r="I15" s="18"/>
      <c r="J15" s="18"/>
      <c r="K15" s="18"/>
      <c r="L15" s="18"/>
      <c r="M15" s="18"/>
      <c r="N15" s="18"/>
    </row>
    <row r="16" spans="1:14" ht="20.25" customHeight="1">
      <c r="A16" s="142" t="s">
        <v>45</v>
      </c>
      <c r="B16" s="142"/>
      <c r="C16" s="142"/>
      <c r="D16" s="34">
        <v>470000</v>
      </c>
      <c r="E16" s="35"/>
      <c r="F16" s="35"/>
      <c r="G16" s="36"/>
      <c r="H16" s="36"/>
      <c r="I16" s="18"/>
      <c r="J16" s="18"/>
      <c r="K16" s="18"/>
      <c r="L16" s="18"/>
      <c r="M16" s="18"/>
      <c r="N16" s="18"/>
    </row>
    <row r="17" spans="1:14" ht="20.25" customHeight="1">
      <c r="A17" s="142" t="s">
        <v>46</v>
      </c>
      <c r="B17" s="142"/>
      <c r="C17" s="142"/>
      <c r="D17" s="34">
        <v>538000</v>
      </c>
      <c r="E17" s="35"/>
      <c r="F17" s="35"/>
      <c r="G17" s="36"/>
      <c r="H17" s="36"/>
      <c r="I17" s="18"/>
      <c r="J17" s="18"/>
      <c r="K17" s="18"/>
      <c r="L17" s="18"/>
      <c r="M17" s="18"/>
      <c r="N17" s="18"/>
    </row>
    <row r="18" spans="1:14" ht="20.25" customHeight="1">
      <c r="A18" s="142" t="s">
        <v>47</v>
      </c>
      <c r="B18" s="142"/>
      <c r="C18" s="142"/>
      <c r="D18" s="34">
        <v>50000</v>
      </c>
      <c r="E18" s="35"/>
      <c r="F18" s="35"/>
      <c r="G18" s="36"/>
      <c r="H18" s="36"/>
      <c r="I18" s="18"/>
      <c r="J18" s="18"/>
      <c r="K18" s="18"/>
      <c r="L18" s="18"/>
      <c r="M18" s="18"/>
      <c r="N18" s="18"/>
    </row>
    <row r="19" spans="1:14" ht="20.25" customHeight="1">
      <c r="A19" s="7" t="s">
        <v>48</v>
      </c>
      <c r="B19" s="7"/>
      <c r="C19" s="39"/>
      <c r="D19" s="40">
        <f>D20+D21+D22+D23+D24+D25+D26+D27+D28+D29+D30</f>
        <v>1132220</v>
      </c>
      <c r="E19" s="38">
        <v>1064220</v>
      </c>
      <c r="F19" s="38">
        <f>E19</f>
        <v>1064220</v>
      </c>
      <c r="G19" s="36"/>
      <c r="H19" s="36"/>
      <c r="I19" s="18"/>
      <c r="J19" s="18"/>
      <c r="K19" s="18"/>
      <c r="L19" s="18"/>
      <c r="M19" s="18"/>
      <c r="N19" s="18"/>
    </row>
    <row r="20" spans="1:14" ht="19.5" customHeight="1">
      <c r="A20" s="142" t="s">
        <v>49</v>
      </c>
      <c r="B20" s="142"/>
      <c r="C20" s="142"/>
      <c r="D20" s="34">
        <v>19500</v>
      </c>
      <c r="E20" s="35"/>
      <c r="F20" s="35"/>
      <c r="G20" s="36"/>
      <c r="H20" s="36"/>
      <c r="I20" s="18"/>
      <c r="J20" s="18"/>
      <c r="K20" s="18"/>
      <c r="L20" s="18"/>
      <c r="M20" s="18"/>
      <c r="N20" s="18"/>
    </row>
    <row r="21" spans="1:14" ht="39.75" customHeight="1">
      <c r="A21" s="145" t="s">
        <v>13</v>
      </c>
      <c r="B21" s="145"/>
      <c r="C21" s="145"/>
      <c r="D21" s="42">
        <v>30000</v>
      </c>
      <c r="E21" s="38"/>
      <c r="F21" s="35"/>
      <c r="G21" s="36"/>
      <c r="H21" s="36"/>
      <c r="I21" s="18"/>
      <c r="J21" s="18"/>
      <c r="K21" s="18"/>
      <c r="L21" s="18"/>
      <c r="M21" s="18"/>
      <c r="N21" s="18"/>
    </row>
    <row r="22" spans="1:14" ht="20.25" customHeight="1">
      <c r="A22" s="150" t="s">
        <v>50</v>
      </c>
      <c r="B22" s="150"/>
      <c r="C22" s="150"/>
      <c r="D22" s="34">
        <v>510000</v>
      </c>
      <c r="E22" s="35"/>
      <c r="F22" s="35"/>
      <c r="G22" s="36"/>
      <c r="H22" s="36"/>
      <c r="I22" s="18"/>
      <c r="J22" s="18"/>
      <c r="K22" s="18"/>
      <c r="L22" s="18"/>
      <c r="M22" s="18"/>
      <c r="N22" s="18"/>
    </row>
    <row r="23" spans="1:14" ht="20.25" customHeight="1">
      <c r="A23" s="43" t="s">
        <v>31</v>
      </c>
      <c r="B23" s="43"/>
      <c r="C23" s="18"/>
      <c r="D23" s="42">
        <v>65000</v>
      </c>
      <c r="E23" s="35"/>
      <c r="F23" s="35"/>
      <c r="G23" s="36"/>
      <c r="H23" s="36"/>
      <c r="I23" s="18"/>
      <c r="J23" s="18"/>
      <c r="K23" s="18"/>
      <c r="L23" s="18"/>
      <c r="M23" s="18"/>
      <c r="N23" s="18"/>
    </row>
    <row r="24" spans="1:14" ht="20.25" customHeight="1">
      <c r="A24" s="43" t="s">
        <v>51</v>
      </c>
      <c r="B24" s="43"/>
      <c r="C24" s="18"/>
      <c r="D24" s="42">
        <v>42000</v>
      </c>
      <c r="E24" s="35"/>
      <c r="F24" s="35"/>
      <c r="G24" s="36"/>
      <c r="H24" s="36"/>
      <c r="I24" s="18"/>
      <c r="J24" s="18"/>
      <c r="K24" s="18"/>
      <c r="L24" s="18"/>
      <c r="M24" s="18"/>
      <c r="N24" s="18"/>
    </row>
    <row r="25" spans="1:14" ht="20.25" customHeight="1">
      <c r="A25" s="43" t="s">
        <v>52</v>
      </c>
      <c r="B25" s="43"/>
      <c r="C25" s="18"/>
      <c r="D25" s="42">
        <v>30000</v>
      </c>
      <c r="E25" s="35"/>
      <c r="F25" s="35"/>
      <c r="G25" s="36"/>
      <c r="H25" s="36"/>
      <c r="I25" s="18"/>
      <c r="J25" s="18"/>
      <c r="K25" s="18"/>
      <c r="L25" s="18"/>
      <c r="M25" s="18"/>
      <c r="N25" s="18"/>
    </row>
    <row r="26" spans="1:14" ht="20.25" customHeight="1">
      <c r="A26" s="144" t="s">
        <v>26</v>
      </c>
      <c r="B26" s="144"/>
      <c r="C26" s="144"/>
      <c r="D26" s="42">
        <v>98220</v>
      </c>
      <c r="E26" s="35"/>
      <c r="F26" s="35"/>
      <c r="G26" s="36"/>
      <c r="H26" s="36"/>
      <c r="I26" s="18"/>
      <c r="J26" s="18"/>
      <c r="K26" s="18"/>
      <c r="L26" s="18"/>
      <c r="M26" s="18"/>
      <c r="N26" s="18"/>
    </row>
    <row r="27" spans="1:14" ht="20.25" customHeight="1">
      <c r="A27" s="43" t="s">
        <v>53</v>
      </c>
      <c r="B27" s="43"/>
      <c r="C27" s="43"/>
      <c r="D27" s="42">
        <v>242500</v>
      </c>
      <c r="E27" s="35"/>
      <c r="F27" s="35"/>
      <c r="G27" s="36"/>
      <c r="H27" s="36"/>
      <c r="I27" s="18"/>
      <c r="J27" s="18"/>
      <c r="K27" s="18"/>
      <c r="L27" s="18"/>
      <c r="M27" s="18"/>
      <c r="N27" s="18"/>
    </row>
    <row r="28" spans="1:14" ht="30.75" customHeight="1">
      <c r="A28" s="41" t="s">
        <v>33</v>
      </c>
      <c r="B28" s="41" t="s">
        <v>34</v>
      </c>
      <c r="C28" s="18"/>
      <c r="D28" s="42">
        <v>17000</v>
      </c>
      <c r="E28" s="35"/>
      <c r="F28" s="35"/>
      <c r="G28" s="36"/>
      <c r="H28" s="36"/>
      <c r="I28" s="18"/>
      <c r="J28" s="18"/>
      <c r="K28" s="18"/>
      <c r="L28" s="18"/>
      <c r="M28" s="18"/>
      <c r="N28" s="18"/>
    </row>
    <row r="29" spans="1:14" ht="20.25" customHeight="1">
      <c r="A29" s="22" t="s">
        <v>38</v>
      </c>
      <c r="B29" s="18"/>
      <c r="C29" s="43"/>
      <c r="D29" s="42">
        <v>10000</v>
      </c>
      <c r="E29" s="35"/>
      <c r="F29" s="35"/>
      <c r="G29" s="36"/>
      <c r="H29" s="36"/>
      <c r="I29" s="18"/>
      <c r="J29" s="18"/>
      <c r="K29" s="18"/>
      <c r="L29" s="18"/>
      <c r="M29" s="18"/>
      <c r="N29" s="18"/>
    </row>
    <row r="30" spans="1:14" ht="20.25" customHeight="1">
      <c r="A30" s="22" t="s">
        <v>104</v>
      </c>
      <c r="B30" s="22"/>
      <c r="C30" s="43"/>
      <c r="D30" s="42">
        <v>68000</v>
      </c>
      <c r="E30" s="35"/>
      <c r="F30" s="35"/>
      <c r="G30" s="36"/>
      <c r="H30" s="36"/>
      <c r="I30" s="18"/>
      <c r="J30" s="18"/>
      <c r="K30" s="18"/>
      <c r="L30" s="18"/>
      <c r="M30" s="18"/>
      <c r="N30" s="18"/>
    </row>
    <row r="31" spans="1:14" ht="23.25" customHeight="1">
      <c r="A31" s="143" t="s">
        <v>54</v>
      </c>
      <c r="B31" s="143"/>
      <c r="C31" s="143"/>
      <c r="D31" s="44">
        <f>D32+D33+D34</f>
        <v>148000</v>
      </c>
      <c r="E31" s="38">
        <f>D31</f>
        <v>148000</v>
      </c>
      <c r="F31" s="38">
        <f>E31</f>
        <v>148000</v>
      </c>
      <c r="G31" s="36"/>
      <c r="H31" s="36"/>
      <c r="I31" s="18"/>
      <c r="J31" s="18"/>
      <c r="K31" s="18"/>
      <c r="L31" s="18"/>
      <c r="M31" s="18"/>
      <c r="N31" s="18"/>
    </row>
    <row r="32" spans="1:14" ht="19.5" customHeight="1">
      <c r="A32" s="144" t="s">
        <v>85</v>
      </c>
      <c r="B32" s="144"/>
      <c r="C32" s="144"/>
      <c r="D32" s="42">
        <v>103000</v>
      </c>
      <c r="E32" s="45"/>
      <c r="F32" s="45"/>
      <c r="G32" s="36"/>
      <c r="H32" s="36"/>
      <c r="I32" s="18"/>
      <c r="J32" s="18"/>
      <c r="K32" s="18"/>
      <c r="L32" s="18"/>
      <c r="M32" s="18"/>
      <c r="N32" s="18"/>
    </row>
    <row r="33" spans="1:14" ht="21" customHeight="1">
      <c r="A33" s="144" t="s">
        <v>86</v>
      </c>
      <c r="B33" s="144"/>
      <c r="C33" s="144"/>
      <c r="D33" s="46">
        <v>45000</v>
      </c>
      <c r="E33" s="47"/>
      <c r="F33" s="47"/>
      <c r="G33" s="36"/>
      <c r="H33" s="36"/>
      <c r="I33" s="18"/>
      <c r="J33" s="18"/>
      <c r="K33" s="18"/>
      <c r="L33" s="18"/>
      <c r="M33" s="18"/>
      <c r="N33" s="18"/>
    </row>
    <row r="34" spans="1:14" ht="21" customHeight="1">
      <c r="A34" s="43" t="s">
        <v>88</v>
      </c>
      <c r="B34" s="43"/>
      <c r="C34" s="43"/>
      <c r="D34" s="130">
        <v>0</v>
      </c>
      <c r="E34" s="47"/>
      <c r="F34" s="47"/>
      <c r="G34" s="36"/>
      <c r="H34" s="36"/>
      <c r="I34" s="18"/>
      <c r="J34" s="18"/>
      <c r="K34" s="18"/>
      <c r="L34" s="18"/>
      <c r="M34" s="18"/>
      <c r="N34" s="18"/>
    </row>
    <row r="35" spans="1:14" ht="21" customHeight="1">
      <c r="A35" s="143" t="s">
        <v>81</v>
      </c>
      <c r="B35" s="143"/>
      <c r="C35" s="143"/>
      <c r="D35" s="48">
        <f>D36+D37+D38</f>
        <v>173820</v>
      </c>
      <c r="E35" s="141">
        <f>D35</f>
        <v>173820</v>
      </c>
      <c r="F35" s="141">
        <f>E35</f>
        <v>173820</v>
      </c>
      <c r="G35" s="36"/>
      <c r="H35" s="36"/>
      <c r="I35" s="18"/>
      <c r="J35" s="18"/>
      <c r="K35" s="18"/>
      <c r="L35" s="18"/>
      <c r="M35" s="18"/>
      <c r="N35" s="18"/>
    </row>
    <row r="36" spans="1:14" ht="21" customHeight="1">
      <c r="A36" s="144" t="s">
        <v>49</v>
      </c>
      <c r="B36" s="144"/>
      <c r="C36" s="144"/>
      <c r="D36" s="130">
        <v>80140</v>
      </c>
      <c r="E36" s="47"/>
      <c r="F36" s="47"/>
      <c r="G36" s="36"/>
      <c r="H36" s="36"/>
      <c r="I36" s="18"/>
      <c r="J36" s="18"/>
      <c r="K36" s="18"/>
      <c r="L36" s="18"/>
      <c r="M36" s="18"/>
      <c r="N36" s="18"/>
    </row>
    <row r="37" spans="1:14" ht="21" customHeight="1">
      <c r="A37" s="43" t="s">
        <v>87</v>
      </c>
      <c r="B37" s="43"/>
      <c r="C37" s="43"/>
      <c r="D37" s="130">
        <v>0</v>
      </c>
      <c r="E37" s="47"/>
      <c r="F37" s="47"/>
      <c r="G37" s="36"/>
      <c r="H37" s="36"/>
      <c r="I37" s="18"/>
      <c r="J37" s="18"/>
      <c r="K37" s="18"/>
      <c r="L37" s="18"/>
      <c r="M37" s="18"/>
      <c r="N37" s="18"/>
    </row>
    <row r="38" spans="1:14" ht="21" customHeight="1">
      <c r="A38" s="137" t="s">
        <v>105</v>
      </c>
      <c r="B38" s="137"/>
      <c r="C38" s="136"/>
      <c r="D38" s="130">
        <v>93680</v>
      </c>
      <c r="E38" s="47"/>
      <c r="F38" s="47"/>
      <c r="G38" s="36"/>
      <c r="H38" s="36"/>
      <c r="I38" s="18"/>
      <c r="J38" s="18"/>
      <c r="K38" s="18"/>
      <c r="L38" s="18"/>
      <c r="M38" s="18"/>
      <c r="N38" s="18"/>
    </row>
    <row r="39" spans="1:14" ht="21" customHeight="1">
      <c r="A39" s="143" t="s">
        <v>60</v>
      </c>
      <c r="B39" s="143"/>
      <c r="C39" s="143"/>
      <c r="D39" s="48">
        <v>630000</v>
      </c>
      <c r="E39" s="141">
        <v>630000</v>
      </c>
      <c r="F39" s="141">
        <v>630000</v>
      </c>
      <c r="G39" s="36"/>
      <c r="H39" s="36"/>
      <c r="I39" s="18"/>
      <c r="J39" s="18"/>
      <c r="K39" s="18"/>
      <c r="L39" s="18"/>
      <c r="M39" s="18"/>
      <c r="N39" s="18"/>
    </row>
    <row r="40" spans="1:14" ht="26.25" customHeight="1">
      <c r="A40" s="13" t="s">
        <v>57</v>
      </c>
      <c r="B40" s="49"/>
      <c r="C40" s="50"/>
      <c r="D40" s="51">
        <v>7695000</v>
      </c>
      <c r="E40" s="51">
        <v>7695000</v>
      </c>
      <c r="F40" s="51">
        <v>7695000</v>
      </c>
      <c r="G40" s="36"/>
      <c r="H40" s="36"/>
      <c r="I40" s="18"/>
      <c r="J40" s="18"/>
      <c r="K40" s="18"/>
      <c r="L40" s="18"/>
      <c r="M40" s="18"/>
      <c r="N40" s="18"/>
    </row>
    <row r="41" spans="1:14" ht="18" thickBot="1">
      <c r="A41" s="52" t="s">
        <v>3</v>
      </c>
      <c r="B41" s="53"/>
      <c r="C41" s="54"/>
      <c r="D41" s="55">
        <f>D9+D15+D19+D31+D40+D39+D35</f>
        <v>11559980</v>
      </c>
      <c r="E41" s="55">
        <f>E40+E31+E19+E15+E9</f>
        <v>10688160</v>
      </c>
      <c r="F41" s="55">
        <f>F40+F31+F19+F15+F9</f>
        <v>10688160</v>
      </c>
      <c r="G41" s="36"/>
      <c r="H41" s="36"/>
      <c r="I41" s="18"/>
      <c r="J41" s="18"/>
      <c r="K41" s="18"/>
      <c r="L41" s="18"/>
      <c r="M41" s="18"/>
      <c r="N41" s="18"/>
    </row>
    <row r="42" spans="1:14" ht="18" thickTop="1">
      <c r="A42" s="56" t="s">
        <v>4</v>
      </c>
      <c r="B42" s="20"/>
      <c r="C42" s="18"/>
      <c r="D42" s="57"/>
      <c r="E42" s="5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7.25">
      <c r="A43" s="59" t="s">
        <v>5</v>
      </c>
      <c r="B43" s="60"/>
      <c r="C43" s="60"/>
      <c r="D43" s="60"/>
      <c r="E43" s="61"/>
      <c r="F43" s="60"/>
      <c r="G43" s="60"/>
      <c r="H43" s="60"/>
      <c r="I43" s="60"/>
      <c r="J43" s="18"/>
      <c r="K43" s="60"/>
      <c r="L43" s="60"/>
      <c r="M43" s="18"/>
      <c r="N43" s="18"/>
    </row>
    <row r="44" spans="1:14" ht="17.25">
      <c r="A44" s="62" t="s">
        <v>6</v>
      </c>
      <c r="B44" s="63"/>
      <c r="C44" s="18"/>
      <c r="D44" s="58"/>
      <c r="E44" s="64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7.25">
      <c r="A45" s="62"/>
      <c r="B45" s="63"/>
      <c r="C45" s="18"/>
      <c r="D45" s="58"/>
      <c r="E45" s="58"/>
      <c r="F45" s="18"/>
      <c r="G45" s="18"/>
      <c r="H45" s="18"/>
      <c r="I45" s="18"/>
      <c r="J45" s="60"/>
      <c r="K45" s="18"/>
      <c r="L45" s="18"/>
      <c r="M45" s="18"/>
      <c r="N45" s="18"/>
    </row>
    <row r="46" spans="1:14" ht="17.25">
      <c r="A46" s="62"/>
      <c r="B46" s="63"/>
      <c r="C46" s="18"/>
      <c r="D46" s="58"/>
      <c r="E46" s="58"/>
      <c r="F46" s="18"/>
      <c r="G46" s="18"/>
      <c r="H46" s="18"/>
      <c r="I46" s="18"/>
      <c r="J46" s="60"/>
      <c r="K46" s="18"/>
      <c r="L46" s="18"/>
      <c r="M46" s="18"/>
      <c r="N46" s="18"/>
    </row>
    <row r="47" spans="1:14" ht="17.25">
      <c r="A47" s="62"/>
      <c r="B47" s="63"/>
      <c r="C47" s="18"/>
      <c r="D47" s="58"/>
      <c r="E47" s="58"/>
      <c r="F47" s="18"/>
      <c r="G47" s="18"/>
      <c r="H47" s="18"/>
      <c r="I47" s="18"/>
      <c r="J47" s="60"/>
      <c r="K47" s="18"/>
      <c r="L47" s="18"/>
      <c r="M47" s="18"/>
      <c r="N47" s="18"/>
    </row>
    <row r="48" spans="1:14" ht="17.25">
      <c r="A48" s="62"/>
      <c r="B48" s="63"/>
      <c r="C48" s="18"/>
      <c r="D48" s="58"/>
      <c r="E48" s="58"/>
      <c r="F48" s="18"/>
      <c r="G48" s="18"/>
      <c r="H48" s="18"/>
      <c r="I48" s="18"/>
      <c r="J48" s="60"/>
      <c r="K48" s="18"/>
      <c r="L48" s="18"/>
      <c r="M48" s="18"/>
      <c r="N48" s="18"/>
    </row>
    <row r="49" spans="1:18" ht="16.5">
      <c r="A49" s="124" t="s">
        <v>16</v>
      </c>
      <c r="B49" s="125"/>
      <c r="C49" s="125"/>
      <c r="D49" s="66"/>
      <c r="E49" s="65"/>
      <c r="F49" s="65"/>
      <c r="G49" s="65"/>
      <c r="H49" s="65"/>
      <c r="I49" s="65"/>
      <c r="J49" s="67"/>
      <c r="K49" s="65"/>
      <c r="L49" s="65"/>
      <c r="M49" s="65"/>
      <c r="N49" s="68" t="s">
        <v>0</v>
      </c>
      <c r="O49" s="67"/>
      <c r="P49" s="67"/>
      <c r="Q49" s="67"/>
      <c r="R49" s="67"/>
    </row>
    <row r="50" spans="1:18" ht="8.25" customHeight="1">
      <c r="A50" s="69"/>
      <c r="B50" s="69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67"/>
      <c r="P50" s="67"/>
      <c r="Q50" s="67"/>
      <c r="R50" s="67"/>
    </row>
    <row r="51" spans="1:18" ht="9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7"/>
      <c r="N51" s="72"/>
      <c r="O51" s="73"/>
      <c r="P51" s="73"/>
      <c r="Q51" s="67"/>
      <c r="R51" s="67"/>
    </row>
    <row r="52" spans="1:18" s="3" customFormat="1" ht="50.25">
      <c r="A52" s="74" t="s">
        <v>14</v>
      </c>
      <c r="B52" s="74" t="s">
        <v>7</v>
      </c>
      <c r="C52" s="75" t="s">
        <v>101</v>
      </c>
      <c r="D52" s="75" t="s">
        <v>17</v>
      </c>
      <c r="E52" s="75" t="s">
        <v>1</v>
      </c>
      <c r="F52" s="75" t="s">
        <v>18</v>
      </c>
      <c r="G52" s="75" t="s">
        <v>31</v>
      </c>
      <c r="H52" s="75" t="s">
        <v>30</v>
      </c>
      <c r="I52" s="75" t="s">
        <v>29</v>
      </c>
      <c r="J52" s="75" t="s">
        <v>28</v>
      </c>
      <c r="K52" s="75" t="s">
        <v>55</v>
      </c>
      <c r="L52" s="75" t="s">
        <v>32</v>
      </c>
      <c r="M52" s="76" t="s">
        <v>90</v>
      </c>
      <c r="N52" s="76" t="s">
        <v>102</v>
      </c>
      <c r="O52" s="77" t="s">
        <v>8</v>
      </c>
      <c r="P52" s="77" t="s">
        <v>9</v>
      </c>
      <c r="Q52" s="78"/>
      <c r="R52" s="79"/>
    </row>
    <row r="53" spans="1:18" ht="14.25" customHeight="1">
      <c r="A53" s="80"/>
      <c r="B53" s="81"/>
      <c r="C53" s="82"/>
      <c r="D53" s="82"/>
      <c r="E53" s="67"/>
      <c r="F53" s="82"/>
      <c r="G53" s="82"/>
      <c r="H53" s="82"/>
      <c r="I53" s="82"/>
      <c r="J53" s="82"/>
      <c r="K53" s="82"/>
      <c r="L53" s="82"/>
      <c r="M53" s="82"/>
      <c r="N53" s="82"/>
      <c r="O53" s="67">
        <v>0</v>
      </c>
      <c r="P53" s="67">
        <v>0</v>
      </c>
      <c r="Q53" s="67"/>
      <c r="R53" s="67"/>
    </row>
    <row r="54" spans="1:18" ht="14.25" customHeight="1">
      <c r="A54" s="83">
        <v>32</v>
      </c>
      <c r="B54" s="84" t="s">
        <v>19</v>
      </c>
      <c r="C54" s="85">
        <f>J54+K54</f>
        <v>722940</v>
      </c>
      <c r="D54" s="85"/>
      <c r="E54" s="85">
        <v>0</v>
      </c>
      <c r="F54" s="85">
        <f>SUM(F56:F59)</f>
        <v>0</v>
      </c>
      <c r="G54" s="85"/>
      <c r="H54" s="85"/>
      <c r="I54" s="85">
        <f>SUM(I56:I59)</f>
        <v>0</v>
      </c>
      <c r="J54" s="85">
        <f>SUM(J56:J59)</f>
        <v>391500</v>
      </c>
      <c r="K54" s="85">
        <f>K60</f>
        <v>331440</v>
      </c>
      <c r="L54" s="82">
        <f>SUM(L56:L59)</f>
        <v>0</v>
      </c>
      <c r="M54" s="85">
        <v>722940</v>
      </c>
      <c r="N54" s="85">
        <v>722940</v>
      </c>
      <c r="O54" s="67">
        <v>0</v>
      </c>
      <c r="P54" s="67">
        <v>0</v>
      </c>
      <c r="Q54" s="67"/>
      <c r="R54" s="67"/>
    </row>
    <row r="55" spans="1:18" ht="14.25" customHeight="1">
      <c r="A55" s="80">
        <v>321</v>
      </c>
      <c r="B55" s="86" t="s">
        <v>62</v>
      </c>
      <c r="C55" s="82">
        <f>K55</f>
        <v>40000</v>
      </c>
      <c r="D55" s="82"/>
      <c r="E55" s="82"/>
      <c r="F55" s="82"/>
      <c r="G55" s="82"/>
      <c r="H55" s="82"/>
      <c r="I55" s="82"/>
      <c r="J55" s="82"/>
      <c r="K55" s="82">
        <v>40000</v>
      </c>
      <c r="L55" s="82"/>
      <c r="M55" s="85"/>
      <c r="N55" s="85"/>
      <c r="O55" s="67"/>
      <c r="P55" s="67"/>
      <c r="Q55" s="67"/>
      <c r="R55" s="67"/>
    </row>
    <row r="56" spans="1:18" ht="14.25" customHeight="1">
      <c r="A56" s="80">
        <v>322</v>
      </c>
      <c r="B56" s="87" t="s">
        <v>63</v>
      </c>
      <c r="C56" s="82">
        <f>J56+K56</f>
        <v>366000</v>
      </c>
      <c r="D56" s="82"/>
      <c r="E56" s="82"/>
      <c r="F56" s="82"/>
      <c r="G56" s="82"/>
      <c r="H56" s="82"/>
      <c r="I56" s="82"/>
      <c r="J56" s="82">
        <v>280000</v>
      </c>
      <c r="K56" s="82">
        <v>86000</v>
      </c>
      <c r="L56" s="82"/>
      <c r="M56" s="82"/>
      <c r="N56" s="82"/>
      <c r="O56" s="16">
        <f>SUM(O57:O61)</f>
        <v>0</v>
      </c>
      <c r="P56" s="16">
        <f>SUM(P57:P61)</f>
        <v>0</v>
      </c>
      <c r="Q56" s="67"/>
      <c r="R56" s="16"/>
    </row>
    <row r="57" spans="1:21" ht="14.25" customHeight="1">
      <c r="A57" s="80">
        <v>323</v>
      </c>
      <c r="B57" s="87" t="s">
        <v>64</v>
      </c>
      <c r="C57" s="82">
        <f>J57+K57</f>
        <v>286840</v>
      </c>
      <c r="D57" s="82"/>
      <c r="E57" s="82"/>
      <c r="F57" s="82"/>
      <c r="G57" s="82"/>
      <c r="H57" s="82"/>
      <c r="I57" s="82"/>
      <c r="J57" s="82">
        <v>111500</v>
      </c>
      <c r="K57" s="82">
        <v>175340</v>
      </c>
      <c r="L57" s="82"/>
      <c r="M57" s="82"/>
      <c r="N57" s="82"/>
      <c r="O57" s="67">
        <v>0</v>
      </c>
      <c r="P57" s="67">
        <v>0</v>
      </c>
      <c r="Q57" s="67"/>
      <c r="R57" s="67"/>
      <c r="U57" s="4"/>
    </row>
    <row r="58" spans="1:18" ht="14.25" customHeight="1">
      <c r="A58" s="80">
        <v>329</v>
      </c>
      <c r="B58" s="87" t="s">
        <v>65</v>
      </c>
      <c r="C58" s="82">
        <f>K58</f>
        <v>30100</v>
      </c>
      <c r="D58" s="82"/>
      <c r="E58" s="82"/>
      <c r="F58" s="82"/>
      <c r="G58" s="82"/>
      <c r="H58" s="82"/>
      <c r="I58" s="82"/>
      <c r="J58" s="82"/>
      <c r="K58" s="82">
        <v>30100</v>
      </c>
      <c r="L58" s="82"/>
      <c r="M58" s="82"/>
      <c r="N58" s="82"/>
      <c r="O58" s="67"/>
      <c r="P58" s="67"/>
      <c r="Q58" s="67"/>
      <c r="R58" s="67"/>
    </row>
    <row r="59" spans="1:18" ht="14.25" customHeight="1">
      <c r="A59" s="80"/>
      <c r="B59" s="87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67"/>
      <c r="P59" s="67"/>
      <c r="Q59" s="67"/>
      <c r="R59" s="67"/>
    </row>
    <row r="60" spans="1:18" ht="14.25" customHeight="1">
      <c r="A60" s="88"/>
      <c r="B60" s="89" t="s">
        <v>10</v>
      </c>
      <c r="C60" s="90">
        <f>C54</f>
        <v>722940</v>
      </c>
      <c r="D60" s="90"/>
      <c r="E60" s="90">
        <v>0</v>
      </c>
      <c r="F60" s="90">
        <v>0</v>
      </c>
      <c r="G60" s="90">
        <v>0</v>
      </c>
      <c r="H60" s="90">
        <v>0</v>
      </c>
      <c r="I60" s="90">
        <v>0</v>
      </c>
      <c r="J60" s="90">
        <f>J54</f>
        <v>391500</v>
      </c>
      <c r="K60" s="90">
        <f>K55+K56+K58+K57</f>
        <v>331440</v>
      </c>
      <c r="L60" s="90">
        <v>0</v>
      </c>
      <c r="M60" s="90">
        <f>M54</f>
        <v>722940</v>
      </c>
      <c r="N60" s="90">
        <f>N54</f>
        <v>722940</v>
      </c>
      <c r="O60" s="67">
        <v>0</v>
      </c>
      <c r="P60" s="67">
        <v>0</v>
      </c>
      <c r="Q60" s="67"/>
      <c r="R60" s="67"/>
    </row>
    <row r="61" spans="1:18" ht="14.25" customHeight="1">
      <c r="A61" s="91"/>
      <c r="B61" s="92" t="s">
        <v>11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67">
        <v>0</v>
      </c>
      <c r="P61" s="67">
        <v>0</v>
      </c>
      <c r="Q61" s="67"/>
      <c r="R61" s="67"/>
    </row>
    <row r="62" spans="1:18" ht="16.5">
      <c r="A62" s="93"/>
      <c r="B62" s="94"/>
      <c r="C62" s="67"/>
      <c r="D62" s="7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1:18" ht="16.5">
      <c r="A63" s="93"/>
      <c r="B63" s="67"/>
      <c r="C63" s="67"/>
      <c r="D63" s="67"/>
      <c r="E63" s="16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1:18" ht="16.5">
      <c r="A64" s="95" t="s">
        <v>24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1:18" ht="16.5">
      <c r="A65" s="73"/>
      <c r="B65" s="73"/>
      <c r="C65" s="73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67"/>
      <c r="P65" s="67"/>
      <c r="Q65" s="67"/>
      <c r="R65" s="67"/>
    </row>
    <row r="66" spans="1:18" ht="16.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67"/>
      <c r="N66" s="72"/>
      <c r="O66" s="67"/>
      <c r="P66" s="67"/>
      <c r="Q66" s="67"/>
      <c r="R66" s="67"/>
    </row>
    <row r="67" spans="1:18" ht="84">
      <c r="A67" s="74" t="s">
        <v>14</v>
      </c>
      <c r="B67" s="74" t="s">
        <v>7</v>
      </c>
      <c r="C67" s="75" t="s">
        <v>101</v>
      </c>
      <c r="D67" s="75" t="s">
        <v>17</v>
      </c>
      <c r="E67" s="75" t="s">
        <v>1</v>
      </c>
      <c r="F67" s="75" t="s">
        <v>35</v>
      </c>
      <c r="G67" s="75" t="s">
        <v>31</v>
      </c>
      <c r="H67" s="75" t="s">
        <v>30</v>
      </c>
      <c r="I67" s="75" t="s">
        <v>29</v>
      </c>
      <c r="J67" s="75" t="s">
        <v>26</v>
      </c>
      <c r="K67" s="75" t="s">
        <v>28</v>
      </c>
      <c r="L67" s="75" t="s">
        <v>32</v>
      </c>
      <c r="M67" s="76" t="s">
        <v>90</v>
      </c>
      <c r="N67" s="76" t="s">
        <v>102</v>
      </c>
      <c r="O67" s="67"/>
      <c r="P67" s="67"/>
      <c r="Q67" s="67"/>
      <c r="R67" s="67"/>
    </row>
    <row r="68" spans="1:18" ht="16.5">
      <c r="A68" s="96">
        <v>31</v>
      </c>
      <c r="B68" s="96" t="s">
        <v>22</v>
      </c>
      <c r="C68" s="97">
        <f>C69+C70+C71</f>
        <v>705000</v>
      </c>
      <c r="D68" s="97">
        <f>D69+D70+D71</f>
        <v>462000</v>
      </c>
      <c r="E68" s="97">
        <f aca="true" t="shared" si="0" ref="E68:L68">SUM(E70:E74)</f>
        <v>0</v>
      </c>
      <c r="F68" s="97">
        <f>F69+F70+F71</f>
        <v>193800</v>
      </c>
      <c r="G68" s="97"/>
      <c r="H68" s="97"/>
      <c r="I68" s="97">
        <f>I69+I70+I71</f>
        <v>49200</v>
      </c>
      <c r="J68" s="97">
        <f t="shared" si="0"/>
        <v>0</v>
      </c>
      <c r="K68" s="97">
        <f t="shared" si="0"/>
        <v>0</v>
      </c>
      <c r="L68" s="97">
        <f t="shared" si="0"/>
        <v>0</v>
      </c>
      <c r="M68" s="97">
        <f>C68</f>
        <v>705000</v>
      </c>
      <c r="N68" s="97">
        <f>M68</f>
        <v>705000</v>
      </c>
      <c r="O68" s="67"/>
      <c r="P68" s="67"/>
      <c r="Q68" s="67"/>
      <c r="R68" s="67"/>
    </row>
    <row r="69" spans="1:18" ht="16.5">
      <c r="A69" s="98">
        <v>311</v>
      </c>
      <c r="B69" s="98" t="s">
        <v>22</v>
      </c>
      <c r="C69" s="99">
        <f>D69+F69+I69</f>
        <v>568200</v>
      </c>
      <c r="D69" s="99">
        <v>367200</v>
      </c>
      <c r="E69" s="99"/>
      <c r="F69" s="99">
        <v>158800</v>
      </c>
      <c r="G69" s="99"/>
      <c r="H69" s="99"/>
      <c r="I69" s="99">
        <v>42200</v>
      </c>
      <c r="J69" s="99"/>
      <c r="K69" s="97"/>
      <c r="L69" s="97"/>
      <c r="M69" s="97"/>
      <c r="N69" s="97"/>
      <c r="O69" s="67"/>
      <c r="P69" s="67"/>
      <c r="Q69" s="67"/>
      <c r="R69" s="67"/>
    </row>
    <row r="70" spans="1:18" ht="16.5">
      <c r="A70" s="80">
        <v>312</v>
      </c>
      <c r="B70" s="87" t="s">
        <v>23</v>
      </c>
      <c r="C70" s="99">
        <f>D70+F70+I70</f>
        <v>43000</v>
      </c>
      <c r="D70" s="82">
        <v>34200</v>
      </c>
      <c r="E70" s="82"/>
      <c r="F70" s="82">
        <v>8800</v>
      </c>
      <c r="G70" s="82"/>
      <c r="H70" s="82"/>
      <c r="I70" s="82">
        <v>0</v>
      </c>
      <c r="J70" s="82"/>
      <c r="K70" s="82"/>
      <c r="L70" s="82"/>
      <c r="M70" s="82"/>
      <c r="N70" s="82"/>
      <c r="O70" s="67"/>
      <c r="P70" s="67"/>
      <c r="Q70" s="67"/>
      <c r="R70" s="67"/>
    </row>
    <row r="71" spans="1:18" ht="16.5">
      <c r="A71" s="80">
        <v>313</v>
      </c>
      <c r="B71" s="87" t="s">
        <v>66</v>
      </c>
      <c r="C71" s="99">
        <f>D71+F71+I71</f>
        <v>93800</v>
      </c>
      <c r="D71" s="82">
        <v>60600</v>
      </c>
      <c r="E71" s="100"/>
      <c r="F71" s="82">
        <v>26200</v>
      </c>
      <c r="G71" s="82"/>
      <c r="H71" s="82"/>
      <c r="I71" s="82">
        <v>7000</v>
      </c>
      <c r="J71" s="100"/>
      <c r="K71" s="82"/>
      <c r="L71" s="82"/>
      <c r="M71" s="82"/>
      <c r="N71" s="82"/>
      <c r="O71" s="67"/>
      <c r="P71" s="67"/>
      <c r="Q71" s="67"/>
      <c r="R71" s="67"/>
    </row>
    <row r="72" spans="1:18" ht="16.5">
      <c r="A72" s="83">
        <v>32</v>
      </c>
      <c r="B72" s="84" t="s">
        <v>19</v>
      </c>
      <c r="C72" s="97">
        <f>C73+C74+C75+C76</f>
        <v>353000</v>
      </c>
      <c r="D72" s="85">
        <f>D73</f>
        <v>8000</v>
      </c>
      <c r="E72" s="82"/>
      <c r="F72" s="85">
        <f>F73+F74+F75+F76</f>
        <v>344200</v>
      </c>
      <c r="G72" s="82"/>
      <c r="H72" s="82"/>
      <c r="I72" s="85">
        <f>I73</f>
        <v>800</v>
      </c>
      <c r="J72" s="82"/>
      <c r="K72" s="82"/>
      <c r="L72" s="82"/>
      <c r="M72" s="85">
        <f>C72</f>
        <v>353000</v>
      </c>
      <c r="N72" s="85">
        <f>M72</f>
        <v>353000</v>
      </c>
      <c r="O72" s="67"/>
      <c r="P72" s="67"/>
      <c r="Q72" s="67"/>
      <c r="R72" s="67"/>
    </row>
    <row r="73" spans="1:18" ht="16.5">
      <c r="A73" s="80">
        <v>321</v>
      </c>
      <c r="B73" s="87" t="s">
        <v>67</v>
      </c>
      <c r="C73" s="99">
        <f>D73+F73+I73</f>
        <v>18000</v>
      </c>
      <c r="D73" s="82">
        <v>8000</v>
      </c>
      <c r="E73" s="82"/>
      <c r="F73" s="82">
        <v>9200</v>
      </c>
      <c r="G73" s="82"/>
      <c r="H73" s="82"/>
      <c r="I73" s="82">
        <v>800</v>
      </c>
      <c r="J73" s="82"/>
      <c r="K73" s="82"/>
      <c r="L73" s="82"/>
      <c r="M73" s="85"/>
      <c r="N73" s="85"/>
      <c r="O73" s="67"/>
      <c r="P73" s="67"/>
      <c r="Q73" s="67"/>
      <c r="R73" s="67"/>
    </row>
    <row r="74" spans="1:18" ht="16.5">
      <c r="A74" s="80">
        <v>322</v>
      </c>
      <c r="B74" s="86" t="s">
        <v>68</v>
      </c>
      <c r="C74" s="99">
        <f>F74</f>
        <v>237000</v>
      </c>
      <c r="D74" s="82"/>
      <c r="E74" s="82"/>
      <c r="F74" s="82">
        <v>237000</v>
      </c>
      <c r="G74" s="82"/>
      <c r="H74" s="82"/>
      <c r="I74" s="82"/>
      <c r="J74" s="82"/>
      <c r="K74" s="82"/>
      <c r="L74" s="82"/>
      <c r="M74" s="82"/>
      <c r="N74" s="82"/>
      <c r="O74" s="67"/>
      <c r="P74" s="67"/>
      <c r="Q74" s="67"/>
      <c r="R74" s="67"/>
    </row>
    <row r="75" spans="1:18" ht="16.5">
      <c r="A75" s="80">
        <v>323</v>
      </c>
      <c r="B75" s="86" t="s">
        <v>64</v>
      </c>
      <c r="C75" s="99">
        <f>F75</f>
        <v>95000</v>
      </c>
      <c r="D75" s="82"/>
      <c r="E75" s="82"/>
      <c r="F75" s="82">
        <v>95000</v>
      </c>
      <c r="G75" s="82"/>
      <c r="H75" s="82"/>
      <c r="I75" s="82"/>
      <c r="J75" s="82"/>
      <c r="K75" s="82"/>
      <c r="L75" s="82"/>
      <c r="M75" s="82"/>
      <c r="N75" s="82"/>
      <c r="O75" s="67"/>
      <c r="P75" s="67"/>
      <c r="Q75" s="67"/>
      <c r="R75" s="67"/>
    </row>
    <row r="76" spans="1:18" ht="16.5">
      <c r="A76" s="80">
        <v>329</v>
      </c>
      <c r="B76" s="87" t="s">
        <v>20</v>
      </c>
      <c r="C76" s="99">
        <f>F76</f>
        <v>3000</v>
      </c>
      <c r="D76" s="82"/>
      <c r="E76" s="82"/>
      <c r="F76" s="82">
        <v>3000</v>
      </c>
      <c r="G76" s="82"/>
      <c r="H76" s="82"/>
      <c r="I76" s="82"/>
      <c r="J76" s="82"/>
      <c r="K76" s="82"/>
      <c r="L76" s="82"/>
      <c r="M76" s="82"/>
      <c r="N76" s="82"/>
      <c r="O76" s="67"/>
      <c r="P76" s="67"/>
      <c r="Q76" s="67"/>
      <c r="R76" s="67"/>
    </row>
    <row r="77" spans="1:18" ht="16.5">
      <c r="A77" s="83">
        <v>42</v>
      </c>
      <c r="B77" s="104" t="s">
        <v>91</v>
      </c>
      <c r="C77" s="97">
        <f>C78</f>
        <v>0</v>
      </c>
      <c r="D77" s="114"/>
      <c r="E77" s="114"/>
      <c r="F77" s="113">
        <f>F78</f>
        <v>0</v>
      </c>
      <c r="G77" s="114"/>
      <c r="H77" s="114"/>
      <c r="I77" s="114"/>
      <c r="J77" s="114"/>
      <c r="K77" s="114"/>
      <c r="L77" s="114"/>
      <c r="M77" s="114"/>
      <c r="N77" s="114"/>
      <c r="O77" s="67"/>
      <c r="P77" s="67"/>
      <c r="Q77" s="67"/>
      <c r="R77" s="67"/>
    </row>
    <row r="78" spans="1:18" ht="16.5">
      <c r="A78" s="80">
        <v>422</v>
      </c>
      <c r="B78" s="87" t="s">
        <v>72</v>
      </c>
      <c r="C78" s="99">
        <v>0</v>
      </c>
      <c r="D78" s="114"/>
      <c r="E78" s="114"/>
      <c r="F78" s="114">
        <v>0</v>
      </c>
      <c r="G78" s="114"/>
      <c r="H78" s="114"/>
      <c r="I78" s="114"/>
      <c r="J78" s="114"/>
      <c r="K78" s="114"/>
      <c r="L78" s="114"/>
      <c r="M78" s="114"/>
      <c r="N78" s="114"/>
      <c r="O78" s="67"/>
      <c r="P78" s="67"/>
      <c r="Q78" s="67"/>
      <c r="R78" s="67"/>
    </row>
    <row r="79" spans="1:18" ht="16.5">
      <c r="A79" s="88"/>
      <c r="B79" s="89" t="s">
        <v>10</v>
      </c>
      <c r="C79" s="90">
        <f>C72+C68+C77</f>
        <v>1058000</v>
      </c>
      <c r="D79" s="90">
        <f>D72+D68</f>
        <v>470000</v>
      </c>
      <c r="E79" s="90">
        <v>0</v>
      </c>
      <c r="F79" s="90">
        <f>F72+F68+F77</f>
        <v>538000</v>
      </c>
      <c r="G79" s="90"/>
      <c r="H79" s="90"/>
      <c r="I79" s="90">
        <f>I68+I72</f>
        <v>50000</v>
      </c>
      <c r="J79" s="90">
        <v>0</v>
      </c>
      <c r="K79" s="90">
        <v>0</v>
      </c>
      <c r="L79" s="90">
        <v>0</v>
      </c>
      <c r="M79" s="90">
        <f>M68+M72</f>
        <v>1058000</v>
      </c>
      <c r="N79" s="90">
        <f>N68+N72</f>
        <v>1058000</v>
      </c>
      <c r="O79" s="67"/>
      <c r="P79" s="67"/>
      <c r="Q79" s="67"/>
      <c r="R79" s="67"/>
    </row>
    <row r="80" spans="1:18" ht="16.5">
      <c r="A80" s="91"/>
      <c r="B80" s="92" t="s">
        <v>11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67"/>
      <c r="P80" s="67"/>
      <c r="Q80" s="67"/>
      <c r="R80" s="67"/>
    </row>
    <row r="81" spans="1:18" ht="8.25" customHeight="1">
      <c r="A81" s="93"/>
      <c r="B81" s="94"/>
      <c r="C81" s="67"/>
      <c r="D81" s="79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1:18" ht="16.5">
      <c r="A82" s="93"/>
      <c r="B82" s="94"/>
      <c r="C82" s="67"/>
      <c r="D82" s="79"/>
      <c r="E82" s="101"/>
      <c r="F82" s="67"/>
      <c r="G82" s="67"/>
      <c r="H82" s="101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1:18" ht="16.5">
      <c r="A83" s="93"/>
      <c r="B83" s="94"/>
      <c r="C83" s="67"/>
      <c r="D83" s="79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 ht="16.5">
      <c r="A84" s="93"/>
      <c r="B84" s="95" t="s">
        <v>27</v>
      </c>
      <c r="C84" s="67"/>
      <c r="D84" s="79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1:18" ht="16.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67"/>
      <c r="N85" s="72"/>
      <c r="O85" s="102"/>
      <c r="P85" s="102"/>
      <c r="Q85" s="109"/>
      <c r="R85" s="109"/>
    </row>
    <row r="86" spans="1:18" ht="84">
      <c r="A86" s="74" t="s">
        <v>14</v>
      </c>
      <c r="B86" s="74" t="s">
        <v>7</v>
      </c>
      <c r="C86" s="75" t="s">
        <v>101</v>
      </c>
      <c r="D86" s="75" t="s">
        <v>17</v>
      </c>
      <c r="E86" s="75" t="s">
        <v>1</v>
      </c>
      <c r="F86" s="75" t="s">
        <v>35</v>
      </c>
      <c r="G86" s="75" t="s">
        <v>31</v>
      </c>
      <c r="H86" s="75" t="s">
        <v>30</v>
      </c>
      <c r="I86" s="75" t="s">
        <v>29</v>
      </c>
      <c r="J86" s="75" t="s">
        <v>26</v>
      </c>
      <c r="K86" s="75" t="s">
        <v>39</v>
      </c>
      <c r="L86" s="75" t="s">
        <v>32</v>
      </c>
      <c r="M86" s="76" t="s">
        <v>38</v>
      </c>
      <c r="N86" s="103" t="s">
        <v>106</v>
      </c>
      <c r="O86" s="67"/>
      <c r="P86" s="67"/>
      <c r="Q86" s="135"/>
      <c r="R86" s="127"/>
    </row>
    <row r="87" spans="1:18" ht="16.5">
      <c r="A87" s="96">
        <v>31</v>
      </c>
      <c r="B87" s="96" t="s">
        <v>22</v>
      </c>
      <c r="C87" s="97">
        <f>C88+C89+C90</f>
        <v>298900</v>
      </c>
      <c r="D87" s="97">
        <f>D88+D90</f>
        <v>14000</v>
      </c>
      <c r="E87" s="97">
        <f>E88+E90</f>
        <v>0</v>
      </c>
      <c r="F87" s="97">
        <f>F88+F89+F90</f>
        <v>3000</v>
      </c>
      <c r="G87" s="97">
        <f>G88+G90</f>
        <v>0</v>
      </c>
      <c r="H87" s="97">
        <f>H88+H90</f>
        <v>0</v>
      </c>
      <c r="I87" s="97">
        <v>0</v>
      </c>
      <c r="J87" s="97">
        <f>J89</f>
        <v>5000</v>
      </c>
      <c r="K87" s="97">
        <f>K88+K89+K90</f>
        <v>226900</v>
      </c>
      <c r="L87" s="97">
        <v>0</v>
      </c>
      <c r="M87" s="97">
        <v>0</v>
      </c>
      <c r="N87" s="97">
        <f>N88+N90</f>
        <v>50000</v>
      </c>
      <c r="O87" s="16"/>
      <c r="P87" s="16"/>
      <c r="Q87" s="15"/>
      <c r="R87" s="15"/>
    </row>
    <row r="88" spans="1:18" ht="16.5">
      <c r="A88" s="98">
        <v>311</v>
      </c>
      <c r="B88" s="98" t="s">
        <v>22</v>
      </c>
      <c r="C88" s="99">
        <f>D88+F88+G88+H88+K88+N88</f>
        <v>238600</v>
      </c>
      <c r="D88" s="99">
        <v>12000</v>
      </c>
      <c r="E88" s="99">
        <v>0</v>
      </c>
      <c r="F88" s="99">
        <v>2600</v>
      </c>
      <c r="G88" s="99">
        <v>0</v>
      </c>
      <c r="H88" s="99">
        <v>0</v>
      </c>
      <c r="I88" s="99"/>
      <c r="J88" s="99"/>
      <c r="K88" s="99">
        <v>181000</v>
      </c>
      <c r="L88" s="99"/>
      <c r="M88" s="97"/>
      <c r="N88" s="99">
        <v>43000</v>
      </c>
      <c r="O88" s="16"/>
      <c r="P88" s="16"/>
      <c r="Q88" s="15"/>
      <c r="R88" s="15"/>
    </row>
    <row r="89" spans="1:18" ht="16.5">
      <c r="A89" s="80">
        <v>312</v>
      </c>
      <c r="B89" s="86" t="s">
        <v>23</v>
      </c>
      <c r="C89" s="99">
        <f>J89+K89</f>
        <v>21000</v>
      </c>
      <c r="D89" s="82">
        <v>0</v>
      </c>
      <c r="E89" s="82"/>
      <c r="F89" s="82"/>
      <c r="G89" s="82">
        <v>0</v>
      </c>
      <c r="H89" s="82">
        <v>0</v>
      </c>
      <c r="I89" s="82"/>
      <c r="J89" s="82">
        <v>5000</v>
      </c>
      <c r="K89" s="82">
        <v>16000</v>
      </c>
      <c r="L89" s="82"/>
      <c r="M89" s="82"/>
      <c r="N89" s="82">
        <v>0</v>
      </c>
      <c r="O89" s="67"/>
      <c r="P89" s="67"/>
      <c r="Q89" s="109"/>
      <c r="R89" s="109"/>
    </row>
    <row r="90" spans="1:18" ht="16.5">
      <c r="A90" s="80">
        <v>313</v>
      </c>
      <c r="B90" s="87" t="s">
        <v>66</v>
      </c>
      <c r="C90" s="99">
        <f>D90+F90+K90+N90</f>
        <v>39300</v>
      </c>
      <c r="D90" s="82">
        <v>2000</v>
      </c>
      <c r="E90" s="82">
        <v>0</v>
      </c>
      <c r="F90" s="82">
        <v>400</v>
      </c>
      <c r="G90" s="82">
        <v>0</v>
      </c>
      <c r="H90" s="82">
        <v>0</v>
      </c>
      <c r="I90" s="82"/>
      <c r="J90" s="82"/>
      <c r="K90" s="82">
        <v>29900</v>
      </c>
      <c r="L90" s="82"/>
      <c r="M90" s="82"/>
      <c r="N90" s="82">
        <v>7000</v>
      </c>
      <c r="O90" s="67"/>
      <c r="P90" s="67"/>
      <c r="Q90" s="109"/>
      <c r="R90" s="109"/>
    </row>
    <row r="91" spans="1:18" ht="16.5">
      <c r="A91" s="83">
        <v>32</v>
      </c>
      <c r="B91" s="84" t="s">
        <v>19</v>
      </c>
      <c r="C91" s="97">
        <f>C92+C93+C94+C95+C96</f>
        <v>668100</v>
      </c>
      <c r="D91" s="85">
        <f>D94+D96</f>
        <v>5500</v>
      </c>
      <c r="E91" s="85">
        <f>E93+E94+E96</f>
        <v>25000</v>
      </c>
      <c r="F91" s="85">
        <f>F92+F93+F95+F94+F96</f>
        <v>409000</v>
      </c>
      <c r="G91" s="85">
        <f>G92+G95</f>
        <v>65000</v>
      </c>
      <c r="H91" s="85">
        <f>H92+H93+H94+H95+H96</f>
        <v>42000</v>
      </c>
      <c r="I91" s="85">
        <f>I93</f>
        <v>30000</v>
      </c>
      <c r="J91" s="85">
        <f>J92+J93+J96+J94</f>
        <v>35000</v>
      </c>
      <c r="K91" s="85">
        <f>K92+K93+K94</f>
        <v>15600</v>
      </c>
      <c r="L91" s="85">
        <f>L93+L94</f>
        <v>15000</v>
      </c>
      <c r="M91" s="85">
        <f>M92+M93+M94+M95+M96</f>
        <v>8000</v>
      </c>
      <c r="N91" s="85">
        <f>N92+N95</f>
        <v>18000</v>
      </c>
      <c r="O91" s="16"/>
      <c r="P91" s="16"/>
      <c r="Q91" s="15"/>
      <c r="R91" s="109"/>
    </row>
    <row r="92" spans="1:19" ht="16.5">
      <c r="A92" s="80">
        <v>321</v>
      </c>
      <c r="B92" s="86" t="s">
        <v>67</v>
      </c>
      <c r="C92" s="99">
        <f>F92+H92+G92+J92+K92+N92</f>
        <v>65600</v>
      </c>
      <c r="D92" s="82">
        <v>0</v>
      </c>
      <c r="E92" s="82"/>
      <c r="F92" s="82">
        <v>36000</v>
      </c>
      <c r="G92" s="82">
        <v>0</v>
      </c>
      <c r="H92" s="82">
        <v>2500</v>
      </c>
      <c r="I92" s="82"/>
      <c r="J92" s="82">
        <v>3500</v>
      </c>
      <c r="K92" s="82">
        <v>13600</v>
      </c>
      <c r="L92" s="85"/>
      <c r="M92" s="85"/>
      <c r="N92" s="82">
        <v>10000</v>
      </c>
      <c r="O92" s="16"/>
      <c r="P92" s="16"/>
      <c r="Q92" s="15"/>
      <c r="R92" s="15"/>
      <c r="S92" s="4"/>
    </row>
    <row r="93" spans="1:19" ht="16.5">
      <c r="A93" s="80">
        <v>322</v>
      </c>
      <c r="B93" s="87" t="s">
        <v>69</v>
      </c>
      <c r="C93" s="99">
        <f>E93+F93+G93+H93+I93+J93+K93+L93+M93+N93</f>
        <v>349500</v>
      </c>
      <c r="D93" s="82"/>
      <c r="E93" s="82">
        <v>18000</v>
      </c>
      <c r="F93" s="82">
        <v>256000</v>
      </c>
      <c r="G93" s="82"/>
      <c r="H93" s="82">
        <v>6500</v>
      </c>
      <c r="I93" s="82">
        <v>30000</v>
      </c>
      <c r="J93" s="82">
        <v>27000</v>
      </c>
      <c r="K93" s="82">
        <v>0</v>
      </c>
      <c r="L93" s="82">
        <v>10000</v>
      </c>
      <c r="M93" s="82">
        <v>2000</v>
      </c>
      <c r="N93" s="82">
        <v>0</v>
      </c>
      <c r="O93" s="67"/>
      <c r="P93" s="67"/>
      <c r="Q93" s="15"/>
      <c r="R93" s="15"/>
      <c r="S93" s="4"/>
    </row>
    <row r="94" spans="1:18" ht="16.5">
      <c r="A94" s="80">
        <v>323</v>
      </c>
      <c r="B94" s="87" t="s">
        <v>64</v>
      </c>
      <c r="C94" s="99">
        <f>D94+E94+F94+H94+J94+K94+L94+M94+N94</f>
        <v>132000</v>
      </c>
      <c r="D94" s="82">
        <v>1000</v>
      </c>
      <c r="E94" s="82">
        <v>6000</v>
      </c>
      <c r="F94" s="82">
        <v>93000</v>
      </c>
      <c r="G94" s="82"/>
      <c r="H94" s="82">
        <v>20000</v>
      </c>
      <c r="I94" s="82"/>
      <c r="J94" s="82">
        <v>1000</v>
      </c>
      <c r="K94" s="82">
        <v>2000</v>
      </c>
      <c r="L94" s="82">
        <v>5000</v>
      </c>
      <c r="M94" s="82">
        <v>4000</v>
      </c>
      <c r="N94" s="82">
        <v>0</v>
      </c>
      <c r="O94" s="67"/>
      <c r="P94" s="67"/>
      <c r="Q94" s="109"/>
      <c r="R94" s="109"/>
    </row>
    <row r="95" spans="1:18" ht="16.5">
      <c r="A95" s="80">
        <v>324</v>
      </c>
      <c r="B95" s="87" t="s">
        <v>70</v>
      </c>
      <c r="C95" s="99">
        <f>G95+N95+F95</f>
        <v>79000</v>
      </c>
      <c r="D95" s="82"/>
      <c r="E95" s="82"/>
      <c r="F95" s="82">
        <v>6000</v>
      </c>
      <c r="G95" s="82">
        <v>65000</v>
      </c>
      <c r="H95" s="82"/>
      <c r="I95" s="82"/>
      <c r="J95" s="82"/>
      <c r="K95" s="82"/>
      <c r="L95" s="82"/>
      <c r="M95" s="82"/>
      <c r="N95" s="82">
        <v>8000</v>
      </c>
      <c r="O95" s="67"/>
      <c r="P95" s="67"/>
      <c r="Q95" s="109"/>
      <c r="R95" s="109"/>
    </row>
    <row r="96" spans="1:18" ht="16.5">
      <c r="A96" s="80">
        <v>329</v>
      </c>
      <c r="B96" s="87" t="s">
        <v>71</v>
      </c>
      <c r="C96" s="99">
        <f>D96+E96+F96+H96+J96+M96</f>
        <v>42000</v>
      </c>
      <c r="D96" s="82">
        <v>4500</v>
      </c>
      <c r="E96" s="82">
        <v>1000</v>
      </c>
      <c r="F96" s="82">
        <v>18000</v>
      </c>
      <c r="G96" s="82"/>
      <c r="H96" s="82">
        <v>13000</v>
      </c>
      <c r="I96" s="82"/>
      <c r="J96" s="82">
        <v>3500</v>
      </c>
      <c r="K96" s="82">
        <v>0</v>
      </c>
      <c r="L96" s="82"/>
      <c r="M96" s="82">
        <v>2000</v>
      </c>
      <c r="N96" s="82"/>
      <c r="O96" s="67"/>
      <c r="P96" s="67"/>
      <c r="Q96" s="109"/>
      <c r="R96" s="109"/>
    </row>
    <row r="97" spans="1:18" ht="16.5">
      <c r="A97" s="83">
        <v>42</v>
      </c>
      <c r="B97" s="104" t="s">
        <v>21</v>
      </c>
      <c r="C97" s="97">
        <f>C99+C98+C100</f>
        <v>165220</v>
      </c>
      <c r="D97" s="85">
        <f>D100</f>
        <v>0</v>
      </c>
      <c r="E97" s="85">
        <f>E99</f>
        <v>5000</v>
      </c>
      <c r="F97" s="85">
        <f>F99+F100+F98</f>
        <v>98000</v>
      </c>
      <c r="G97" s="82"/>
      <c r="H97" s="85">
        <f>H99</f>
        <v>0</v>
      </c>
      <c r="I97" s="82"/>
      <c r="J97" s="85">
        <f>J100+J99</f>
        <v>58220</v>
      </c>
      <c r="K97" s="82"/>
      <c r="L97" s="85">
        <f>L100</f>
        <v>2000</v>
      </c>
      <c r="M97" s="85">
        <f>M100</f>
        <v>2000</v>
      </c>
      <c r="N97" s="85">
        <f>N99</f>
        <v>0</v>
      </c>
      <c r="O97" s="67"/>
      <c r="P97" s="67"/>
      <c r="Q97" s="109"/>
      <c r="R97" s="109"/>
    </row>
    <row r="98" spans="1:18" ht="16.5">
      <c r="A98" s="80">
        <v>421</v>
      </c>
      <c r="B98" s="87" t="s">
        <v>92</v>
      </c>
      <c r="C98" s="99">
        <f>F98</f>
        <v>1000</v>
      </c>
      <c r="D98" s="85"/>
      <c r="E98" s="85"/>
      <c r="F98" s="82">
        <v>1000</v>
      </c>
      <c r="G98" s="82"/>
      <c r="H98" s="85"/>
      <c r="I98" s="82"/>
      <c r="J98" s="85"/>
      <c r="K98" s="82"/>
      <c r="L98" s="85"/>
      <c r="M98" s="85"/>
      <c r="N98" s="85"/>
      <c r="O98" s="67"/>
      <c r="P98" s="67"/>
      <c r="Q98" s="109"/>
      <c r="R98" s="109"/>
    </row>
    <row r="99" spans="1:18" ht="16.5">
      <c r="A99" s="80">
        <v>422</v>
      </c>
      <c r="B99" s="87" t="s">
        <v>72</v>
      </c>
      <c r="C99" s="99">
        <f>E99+F99+G99+H99+I99+J99+K99+L99+M99+N99</f>
        <v>148220</v>
      </c>
      <c r="D99" s="82"/>
      <c r="E99" s="82">
        <v>5000</v>
      </c>
      <c r="F99" s="82">
        <v>90000</v>
      </c>
      <c r="G99" s="82"/>
      <c r="H99" s="82">
        <v>0</v>
      </c>
      <c r="I99" s="82"/>
      <c r="J99" s="82">
        <v>53220</v>
      </c>
      <c r="K99" s="82"/>
      <c r="L99" s="82"/>
      <c r="M99" s="82">
        <v>0</v>
      </c>
      <c r="N99" s="82">
        <v>0</v>
      </c>
      <c r="O99" s="67"/>
      <c r="P99" s="67"/>
      <c r="Q99" s="109"/>
      <c r="R99" s="109"/>
    </row>
    <row r="100" spans="1:19" ht="16.5">
      <c r="A100" s="80">
        <v>424</v>
      </c>
      <c r="B100" s="87" t="s">
        <v>25</v>
      </c>
      <c r="C100" s="99">
        <f>D100+E100+F100+G100+H100+I100+J100+K100+L100+M100+N100</f>
        <v>16000</v>
      </c>
      <c r="D100" s="82">
        <v>0</v>
      </c>
      <c r="E100" s="105"/>
      <c r="F100" s="82">
        <v>7000</v>
      </c>
      <c r="G100" s="85"/>
      <c r="H100" s="85"/>
      <c r="I100" s="85"/>
      <c r="J100" s="82">
        <v>5000</v>
      </c>
      <c r="K100" s="82">
        <v>0</v>
      </c>
      <c r="L100" s="82">
        <v>2000</v>
      </c>
      <c r="M100" s="82">
        <v>2000</v>
      </c>
      <c r="N100" s="85"/>
      <c r="O100" s="16"/>
      <c r="P100" s="16"/>
      <c r="Q100" s="15"/>
      <c r="R100" s="15"/>
      <c r="S100" s="4"/>
    </row>
    <row r="101" spans="1:19" ht="16.5">
      <c r="A101" s="80"/>
      <c r="B101" s="87"/>
      <c r="C101" s="97"/>
      <c r="D101" s="82"/>
      <c r="E101" s="100"/>
      <c r="F101" s="82"/>
      <c r="G101" s="82"/>
      <c r="H101" s="82"/>
      <c r="I101" s="82"/>
      <c r="J101" s="82"/>
      <c r="K101" s="82"/>
      <c r="L101" s="82"/>
      <c r="M101" s="82"/>
      <c r="N101" s="82"/>
      <c r="O101" s="67"/>
      <c r="P101" s="67"/>
      <c r="Q101" s="15"/>
      <c r="R101" s="15"/>
      <c r="S101" s="4"/>
    </row>
    <row r="102" spans="1:18" ht="16.5">
      <c r="A102" s="88"/>
      <c r="B102" s="89" t="s">
        <v>10</v>
      </c>
      <c r="C102" s="90">
        <f>C97+C91+C87</f>
        <v>1132220</v>
      </c>
      <c r="D102" s="90">
        <f>D100+D91+D87</f>
        <v>19500</v>
      </c>
      <c r="E102" s="90">
        <f>E87+E91+E97</f>
        <v>30000</v>
      </c>
      <c r="F102" s="90">
        <f>F91+F97+F87</f>
        <v>510000</v>
      </c>
      <c r="G102" s="90">
        <f>G87+G91</f>
        <v>65000</v>
      </c>
      <c r="H102" s="90">
        <f>H87+H91+H97</f>
        <v>42000</v>
      </c>
      <c r="I102" s="90">
        <f>I91</f>
        <v>30000</v>
      </c>
      <c r="J102" s="90">
        <f>J87+J91+J97</f>
        <v>98220</v>
      </c>
      <c r="K102" s="90">
        <f>K91+K87</f>
        <v>242500</v>
      </c>
      <c r="L102" s="90">
        <f>L91+L97</f>
        <v>17000</v>
      </c>
      <c r="M102" s="90">
        <f>M91+M97</f>
        <v>10000</v>
      </c>
      <c r="N102" s="90">
        <f>N91+N97+N87</f>
        <v>68000</v>
      </c>
      <c r="O102" s="102"/>
      <c r="P102" s="102"/>
      <c r="Q102" s="15"/>
      <c r="R102" s="15"/>
    </row>
    <row r="103" spans="1:18" ht="4.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1:18" ht="16.5" hidden="1">
      <c r="A104" s="93"/>
      <c r="B104" s="94"/>
      <c r="C104" s="67"/>
      <c r="D104" s="79"/>
      <c r="E104" s="67"/>
      <c r="F104" s="67"/>
      <c r="G104" s="10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1:18" ht="16.5">
      <c r="A105" s="93"/>
      <c r="B105" s="94"/>
      <c r="C105" s="67"/>
      <c r="D105" s="79"/>
      <c r="E105" s="67"/>
      <c r="F105" s="67"/>
      <c r="G105" s="67"/>
      <c r="H105" s="67"/>
      <c r="I105" s="67"/>
      <c r="J105" s="67"/>
      <c r="K105" s="67"/>
      <c r="L105" s="108"/>
      <c r="M105" s="67"/>
      <c r="N105" s="67"/>
      <c r="O105" s="67"/>
      <c r="P105" s="67"/>
      <c r="Q105" s="67"/>
      <c r="R105" s="67"/>
    </row>
    <row r="107" ht="13.5">
      <c r="J107" s="9"/>
    </row>
    <row r="108" spans="1:20" ht="16.5">
      <c r="A108" s="110" t="s">
        <v>77</v>
      </c>
      <c r="B108" s="111"/>
      <c r="C108" s="111"/>
      <c r="D108" s="112"/>
      <c r="E108" s="14"/>
      <c r="F108" s="112"/>
      <c r="G108" s="112"/>
      <c r="H108" s="112"/>
      <c r="I108" s="112"/>
      <c r="J108" s="67"/>
      <c r="K108" s="67"/>
      <c r="L108" s="67"/>
      <c r="M108" s="67"/>
      <c r="N108" s="67"/>
      <c r="O108" s="67"/>
      <c r="P108" s="67"/>
      <c r="Q108" s="67"/>
      <c r="R108" s="109"/>
      <c r="S108" s="109"/>
      <c r="T108" s="109"/>
    </row>
    <row r="109" spans="1:20" ht="84">
      <c r="A109" s="74" t="s">
        <v>14</v>
      </c>
      <c r="B109" s="74" t="s">
        <v>7</v>
      </c>
      <c r="C109" s="75" t="s">
        <v>101</v>
      </c>
      <c r="D109" s="75" t="s">
        <v>37</v>
      </c>
      <c r="E109" s="75" t="s">
        <v>1</v>
      </c>
      <c r="F109" s="75" t="s">
        <v>35</v>
      </c>
      <c r="G109" s="75" t="s">
        <v>31</v>
      </c>
      <c r="H109" s="75" t="s">
        <v>30</v>
      </c>
      <c r="I109" s="75" t="s">
        <v>29</v>
      </c>
      <c r="J109" s="75" t="s">
        <v>26</v>
      </c>
      <c r="K109" s="75" t="s">
        <v>55</v>
      </c>
      <c r="L109" s="75" t="s">
        <v>28</v>
      </c>
      <c r="M109" s="75" t="s">
        <v>32</v>
      </c>
      <c r="N109" s="75" t="s">
        <v>39</v>
      </c>
      <c r="O109" s="76"/>
      <c r="P109" s="67"/>
      <c r="Q109" s="76" t="s">
        <v>38</v>
      </c>
      <c r="R109" s="133"/>
      <c r="S109" s="127"/>
      <c r="T109" s="127"/>
    </row>
    <row r="110" spans="1:20" ht="16.5">
      <c r="A110" s="83">
        <v>32</v>
      </c>
      <c r="B110" s="84" t="s">
        <v>36</v>
      </c>
      <c r="C110" s="113">
        <f>D110</f>
        <v>630000</v>
      </c>
      <c r="D110" s="85">
        <f>D112</f>
        <v>630000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67"/>
      <c r="Q110" s="16"/>
      <c r="R110" s="109"/>
      <c r="S110" s="15"/>
      <c r="T110" s="15"/>
    </row>
    <row r="111" spans="1:20" ht="16.5">
      <c r="A111" s="80">
        <v>323</v>
      </c>
      <c r="B111" s="86" t="s">
        <v>64</v>
      </c>
      <c r="C111" s="114">
        <f>D111</f>
        <v>630000</v>
      </c>
      <c r="D111" s="82">
        <v>630000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67"/>
      <c r="Q111" s="67"/>
      <c r="R111" s="109"/>
      <c r="S111" s="15"/>
      <c r="T111" s="15"/>
    </row>
    <row r="112" spans="1:20" ht="16.5">
      <c r="A112" s="88"/>
      <c r="B112" s="89" t="s">
        <v>10</v>
      </c>
      <c r="C112" s="90">
        <f>C110</f>
        <v>630000</v>
      </c>
      <c r="D112" s="90">
        <f>SUM(D111:D111)</f>
        <v>630000</v>
      </c>
      <c r="E112" s="90">
        <v>0</v>
      </c>
      <c r="F112" s="90">
        <v>0</v>
      </c>
      <c r="G112" s="90">
        <f aca="true" t="shared" si="1" ref="G112:L112">G110</f>
        <v>0</v>
      </c>
      <c r="H112" s="90">
        <f t="shared" si="1"/>
        <v>0</v>
      </c>
      <c r="I112" s="90">
        <f t="shared" si="1"/>
        <v>0</v>
      </c>
      <c r="J112" s="90">
        <f t="shared" si="1"/>
        <v>0</v>
      </c>
      <c r="K112" s="90">
        <f t="shared" si="1"/>
        <v>0</v>
      </c>
      <c r="L112" s="90">
        <f t="shared" si="1"/>
        <v>0</v>
      </c>
      <c r="M112" s="90">
        <v>0</v>
      </c>
      <c r="N112" s="90">
        <v>0</v>
      </c>
      <c r="O112" s="115" t="e">
        <f>#REF!+O108+#REF!+O110</f>
        <v>#REF!</v>
      </c>
      <c r="P112" s="116"/>
      <c r="Q112" s="106">
        <v>0</v>
      </c>
      <c r="R112" s="109"/>
      <c r="S112" s="15"/>
      <c r="T112" s="15"/>
    </row>
    <row r="113" spans="1:20" ht="16.5">
      <c r="A113" s="117"/>
      <c r="B113" s="118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9"/>
      <c r="P113" s="116"/>
      <c r="Q113" s="15"/>
      <c r="R113" s="109"/>
      <c r="S113" s="15"/>
      <c r="T113" s="15"/>
    </row>
    <row r="114" spans="1:20" ht="16.5">
      <c r="A114" s="117"/>
      <c r="B114" s="118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9"/>
      <c r="P114" s="116"/>
      <c r="Q114" s="15"/>
      <c r="R114" s="109"/>
      <c r="S114" s="15"/>
      <c r="T114" s="15"/>
    </row>
    <row r="115" spans="1:20" ht="16.5">
      <c r="A115" s="126" t="s">
        <v>78</v>
      </c>
      <c r="B115" s="110" t="s">
        <v>61</v>
      </c>
      <c r="C115" s="112"/>
      <c r="D115" s="112"/>
      <c r="E115" s="14"/>
      <c r="F115" s="112"/>
      <c r="G115" s="112"/>
      <c r="H115" s="112"/>
      <c r="I115" s="112"/>
      <c r="J115" s="67"/>
      <c r="K115" s="67"/>
      <c r="L115" s="67"/>
      <c r="M115" s="67"/>
      <c r="N115" s="67"/>
      <c r="O115" s="67"/>
      <c r="P115" s="67"/>
      <c r="Q115" s="67"/>
      <c r="R115" s="67"/>
      <c r="S115" s="109"/>
      <c r="T115" s="109"/>
    </row>
    <row r="116" spans="1:20" ht="84">
      <c r="A116" s="74" t="s">
        <v>14</v>
      </c>
      <c r="B116" s="74" t="s">
        <v>7</v>
      </c>
      <c r="C116" s="75" t="s">
        <v>89</v>
      </c>
      <c r="D116" s="75" t="s">
        <v>37</v>
      </c>
      <c r="E116" s="75" t="s">
        <v>1</v>
      </c>
      <c r="F116" s="75" t="s">
        <v>35</v>
      </c>
      <c r="G116" s="75" t="s">
        <v>31</v>
      </c>
      <c r="H116" s="75" t="s">
        <v>30</v>
      </c>
      <c r="I116" s="75" t="s">
        <v>29</v>
      </c>
      <c r="J116" s="75" t="s">
        <v>26</v>
      </c>
      <c r="K116" s="75" t="s">
        <v>55</v>
      </c>
      <c r="L116" s="75" t="s">
        <v>28</v>
      </c>
      <c r="M116" s="75" t="s">
        <v>32</v>
      </c>
      <c r="N116" s="75" t="s">
        <v>39</v>
      </c>
      <c r="O116" s="76"/>
      <c r="P116" s="67"/>
      <c r="Q116" s="76" t="s">
        <v>38</v>
      </c>
      <c r="R116" s="133"/>
      <c r="S116" s="127"/>
      <c r="T116" s="127"/>
    </row>
    <row r="117" spans="1:20" ht="16.5">
      <c r="A117" s="83">
        <v>32</v>
      </c>
      <c r="B117" s="84" t="s">
        <v>36</v>
      </c>
      <c r="C117" s="113">
        <f>D117+Q117+J117</f>
        <v>148000</v>
      </c>
      <c r="D117" s="85">
        <f>D120</f>
        <v>103000</v>
      </c>
      <c r="E117" s="85"/>
      <c r="F117" s="85"/>
      <c r="G117" s="85"/>
      <c r="H117" s="85"/>
      <c r="I117" s="85"/>
      <c r="J117" s="85">
        <f>J118</f>
        <v>45000</v>
      </c>
      <c r="K117" s="85"/>
      <c r="L117" s="85"/>
      <c r="M117" s="85"/>
      <c r="N117" s="85"/>
      <c r="O117" s="85"/>
      <c r="P117" s="67"/>
      <c r="Q117" s="16">
        <f>Q118+Q119</f>
        <v>0</v>
      </c>
      <c r="R117" s="109"/>
      <c r="S117" s="15"/>
      <c r="T117" s="15"/>
    </row>
    <row r="118" spans="1:20" ht="16.5">
      <c r="A118" s="80">
        <v>322</v>
      </c>
      <c r="B118" s="86" t="s">
        <v>73</v>
      </c>
      <c r="C118" s="114">
        <f>D118+Q118+J118</f>
        <v>148000</v>
      </c>
      <c r="D118" s="82">
        <v>103000</v>
      </c>
      <c r="E118" s="85"/>
      <c r="F118" s="85"/>
      <c r="G118" s="85"/>
      <c r="H118" s="85"/>
      <c r="I118" s="85"/>
      <c r="J118" s="82">
        <v>45000</v>
      </c>
      <c r="K118" s="85"/>
      <c r="L118" s="85"/>
      <c r="M118" s="85"/>
      <c r="N118" s="85"/>
      <c r="O118" s="85"/>
      <c r="P118" s="67"/>
      <c r="Q118" s="67">
        <v>0</v>
      </c>
      <c r="R118" s="109"/>
      <c r="S118" s="15"/>
      <c r="T118" s="15"/>
    </row>
    <row r="119" spans="1:20" ht="16.5">
      <c r="A119" s="117">
        <v>372</v>
      </c>
      <c r="B119" s="140" t="s">
        <v>93</v>
      </c>
      <c r="C119" s="114">
        <f>Q119</f>
        <v>0</v>
      </c>
      <c r="D119" s="114"/>
      <c r="E119" s="113"/>
      <c r="F119" s="113"/>
      <c r="G119" s="113"/>
      <c r="H119" s="113"/>
      <c r="I119" s="113"/>
      <c r="J119" s="114"/>
      <c r="K119" s="113"/>
      <c r="L119" s="113"/>
      <c r="M119" s="113"/>
      <c r="N119" s="113"/>
      <c r="O119" s="113"/>
      <c r="P119" s="67"/>
      <c r="Q119" s="67">
        <v>0</v>
      </c>
      <c r="R119" s="109"/>
      <c r="S119" s="15"/>
      <c r="T119" s="15"/>
    </row>
    <row r="120" spans="1:20" ht="16.5">
      <c r="A120" s="88"/>
      <c r="B120" s="89" t="s">
        <v>10</v>
      </c>
      <c r="C120" s="90">
        <f>C117</f>
        <v>148000</v>
      </c>
      <c r="D120" s="90">
        <f>SUM(D118:D118)</f>
        <v>103000</v>
      </c>
      <c r="E120" s="90">
        <v>0</v>
      </c>
      <c r="F120" s="90">
        <v>0</v>
      </c>
      <c r="G120" s="90">
        <f>G117</f>
        <v>0</v>
      </c>
      <c r="H120" s="90">
        <f>H117</f>
        <v>0</v>
      </c>
      <c r="I120" s="90">
        <v>0</v>
      </c>
      <c r="J120" s="90">
        <f>J117</f>
        <v>45000</v>
      </c>
      <c r="K120" s="90">
        <f>K117</f>
        <v>0</v>
      </c>
      <c r="L120" s="90">
        <f>L117</f>
        <v>0</v>
      </c>
      <c r="M120" s="90">
        <v>0</v>
      </c>
      <c r="N120" s="90">
        <v>0</v>
      </c>
      <c r="O120" s="115" t="e">
        <f>#REF!+O115+#REF!+O117</f>
        <v>#REF!</v>
      </c>
      <c r="P120" s="116"/>
      <c r="Q120" s="106">
        <f>Q117</f>
        <v>0</v>
      </c>
      <c r="R120" s="109"/>
      <c r="S120" s="15"/>
      <c r="T120" s="15"/>
    </row>
    <row r="121" spans="1:20" ht="16.5">
      <c r="A121" s="117"/>
      <c r="B121" s="118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9"/>
      <c r="P121" s="116"/>
      <c r="Q121" s="15"/>
      <c r="R121" s="109"/>
      <c r="S121" s="15"/>
      <c r="T121" s="15"/>
    </row>
    <row r="122" spans="1:20" ht="16.5">
      <c r="A122" s="131"/>
      <c r="B122" s="13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09"/>
      <c r="P122" s="109"/>
      <c r="Q122" s="109"/>
      <c r="R122" s="109"/>
      <c r="S122" s="15"/>
      <c r="T122" s="15"/>
    </row>
    <row r="123" spans="1:20" ht="16.5">
      <c r="A123" s="117"/>
      <c r="B123" s="120" t="s">
        <v>94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9"/>
      <c r="P123" s="116"/>
      <c r="Q123" s="15"/>
      <c r="R123" s="109"/>
      <c r="S123" s="15"/>
      <c r="T123" s="15"/>
    </row>
    <row r="124" spans="1:20" ht="84">
      <c r="A124" s="121" t="s">
        <v>14</v>
      </c>
      <c r="B124" s="121" t="s">
        <v>7</v>
      </c>
      <c r="C124" s="103" t="s">
        <v>89</v>
      </c>
      <c r="D124" s="103" t="s">
        <v>17</v>
      </c>
      <c r="E124" s="103" t="s">
        <v>1</v>
      </c>
      <c r="F124" s="103" t="s">
        <v>35</v>
      </c>
      <c r="G124" s="103" t="s">
        <v>31</v>
      </c>
      <c r="H124" s="103" t="s">
        <v>30</v>
      </c>
      <c r="I124" s="103" t="s">
        <v>29</v>
      </c>
      <c r="J124" s="103" t="s">
        <v>26</v>
      </c>
      <c r="K124" s="103" t="s">
        <v>55</v>
      </c>
      <c r="L124" s="75" t="s">
        <v>28</v>
      </c>
      <c r="M124" s="75" t="s">
        <v>32</v>
      </c>
      <c r="N124" s="76" t="s">
        <v>38</v>
      </c>
      <c r="O124" s="102"/>
      <c r="P124" s="102"/>
      <c r="Q124" s="76" t="s">
        <v>95</v>
      </c>
      <c r="R124" s="127"/>
      <c r="S124" s="15"/>
      <c r="T124" s="15"/>
    </row>
    <row r="125" spans="1:20" ht="16.5">
      <c r="A125" s="96">
        <v>31</v>
      </c>
      <c r="B125" s="96" t="s">
        <v>22</v>
      </c>
      <c r="C125" s="97">
        <f>C126+C127+C128</f>
        <v>159000</v>
      </c>
      <c r="D125" s="97">
        <f>D126+D127+D128</f>
        <v>72920</v>
      </c>
      <c r="E125" s="97"/>
      <c r="F125" s="97">
        <f>F127</f>
        <v>0</v>
      </c>
      <c r="G125" s="97"/>
      <c r="H125" s="97"/>
      <c r="I125" s="97"/>
      <c r="J125" s="97">
        <f>J126+J127+J128</f>
        <v>0</v>
      </c>
      <c r="K125" s="97"/>
      <c r="L125" s="97"/>
      <c r="M125" s="97"/>
      <c r="N125" s="97"/>
      <c r="O125" s="67"/>
      <c r="P125" s="67"/>
      <c r="Q125" s="97">
        <f>Q126+Q127+Q128</f>
        <v>86080</v>
      </c>
      <c r="R125" s="113"/>
      <c r="S125" s="15"/>
      <c r="T125" s="15"/>
    </row>
    <row r="126" spans="1:20" ht="16.5">
      <c r="A126" s="80">
        <v>311</v>
      </c>
      <c r="B126" s="87" t="s">
        <v>22</v>
      </c>
      <c r="C126" s="99">
        <f aca="true" t="shared" si="2" ref="C126:C131">D126+J126+Q126</f>
        <v>130040</v>
      </c>
      <c r="D126" s="82">
        <v>62590</v>
      </c>
      <c r="E126" s="82"/>
      <c r="F126" s="82"/>
      <c r="G126" s="82"/>
      <c r="H126" s="82"/>
      <c r="I126" s="82"/>
      <c r="J126" s="82"/>
      <c r="K126" s="82"/>
      <c r="L126" s="128"/>
      <c r="M126" s="128"/>
      <c r="N126" s="128"/>
      <c r="O126" s="129"/>
      <c r="P126" s="129"/>
      <c r="Q126" s="129">
        <v>67450</v>
      </c>
      <c r="R126" s="109"/>
      <c r="S126" s="15"/>
      <c r="T126" s="15"/>
    </row>
    <row r="127" spans="1:20" ht="16.5">
      <c r="A127" s="80">
        <v>312</v>
      </c>
      <c r="B127" s="87" t="s">
        <v>74</v>
      </c>
      <c r="C127" s="99">
        <f>D127+J127+Q127+F127</f>
        <v>7500</v>
      </c>
      <c r="D127" s="82">
        <v>0</v>
      </c>
      <c r="E127" s="82"/>
      <c r="F127" s="82">
        <v>0</v>
      </c>
      <c r="G127" s="82"/>
      <c r="H127" s="82"/>
      <c r="I127" s="82"/>
      <c r="J127" s="82"/>
      <c r="K127" s="82"/>
      <c r="L127" s="128"/>
      <c r="M127" s="128"/>
      <c r="N127" s="128"/>
      <c r="O127" s="129"/>
      <c r="P127" s="129"/>
      <c r="Q127" s="129">
        <v>7500</v>
      </c>
      <c r="R127" s="109"/>
      <c r="S127" s="15"/>
      <c r="T127" s="15"/>
    </row>
    <row r="128" spans="1:20" ht="16.5">
      <c r="A128" s="80">
        <v>313</v>
      </c>
      <c r="B128" s="87" t="s">
        <v>66</v>
      </c>
      <c r="C128" s="99">
        <f t="shared" si="2"/>
        <v>21460</v>
      </c>
      <c r="D128" s="82">
        <v>10330</v>
      </c>
      <c r="E128" s="82"/>
      <c r="F128" s="82"/>
      <c r="G128" s="82"/>
      <c r="H128" s="82"/>
      <c r="I128" s="82"/>
      <c r="J128" s="82"/>
      <c r="K128" s="82"/>
      <c r="L128" s="128"/>
      <c r="M128" s="128"/>
      <c r="N128" s="128"/>
      <c r="O128" s="129"/>
      <c r="P128" s="129"/>
      <c r="Q128" s="129">
        <v>11130</v>
      </c>
      <c r="R128" s="109"/>
      <c r="S128" s="15"/>
      <c r="T128" s="15"/>
    </row>
    <row r="129" spans="1:20" ht="16.5">
      <c r="A129" s="83">
        <v>32</v>
      </c>
      <c r="B129" s="84" t="s">
        <v>19</v>
      </c>
      <c r="C129" s="97">
        <f t="shared" si="2"/>
        <v>14820</v>
      </c>
      <c r="D129" s="85">
        <f>D130+D131</f>
        <v>7220</v>
      </c>
      <c r="E129" s="82"/>
      <c r="F129" s="82"/>
      <c r="G129" s="82"/>
      <c r="H129" s="82"/>
      <c r="I129" s="82"/>
      <c r="J129" s="85"/>
      <c r="K129" s="82"/>
      <c r="L129" s="128"/>
      <c r="M129" s="128"/>
      <c r="N129" s="128"/>
      <c r="O129" s="129"/>
      <c r="P129" s="129"/>
      <c r="Q129" s="138">
        <f>Q130+Q131</f>
        <v>7600</v>
      </c>
      <c r="R129" s="109"/>
      <c r="S129" s="15"/>
      <c r="T129" s="15"/>
    </row>
    <row r="130" spans="1:20" ht="16.5">
      <c r="A130" s="80">
        <v>321</v>
      </c>
      <c r="B130" s="87" t="s">
        <v>75</v>
      </c>
      <c r="C130" s="99">
        <f t="shared" si="2"/>
        <v>14220</v>
      </c>
      <c r="D130" s="82">
        <v>7020</v>
      </c>
      <c r="E130" s="82"/>
      <c r="F130" s="82"/>
      <c r="G130" s="82"/>
      <c r="H130" s="82"/>
      <c r="I130" s="82"/>
      <c r="J130" s="82"/>
      <c r="K130" s="82"/>
      <c r="L130" s="128"/>
      <c r="M130" s="128"/>
      <c r="N130" s="128"/>
      <c r="O130" s="129"/>
      <c r="P130" s="129"/>
      <c r="Q130" s="129">
        <v>7200</v>
      </c>
      <c r="R130" s="109"/>
      <c r="S130" s="15"/>
      <c r="T130" s="15"/>
    </row>
    <row r="131" spans="1:20" ht="16.5">
      <c r="A131" s="80">
        <v>323</v>
      </c>
      <c r="B131" s="86" t="s">
        <v>64</v>
      </c>
      <c r="C131" s="99">
        <f t="shared" si="2"/>
        <v>600</v>
      </c>
      <c r="D131" s="82">
        <v>200</v>
      </c>
      <c r="E131" s="82"/>
      <c r="F131" s="82"/>
      <c r="G131" s="82"/>
      <c r="H131" s="82"/>
      <c r="I131" s="82"/>
      <c r="J131" s="82">
        <v>0</v>
      </c>
      <c r="K131" s="82"/>
      <c r="L131" s="128"/>
      <c r="M131" s="128"/>
      <c r="N131" s="128"/>
      <c r="O131" s="129"/>
      <c r="P131" s="129"/>
      <c r="Q131" s="129">
        <v>400</v>
      </c>
      <c r="R131" s="109"/>
      <c r="S131" s="15"/>
      <c r="T131" s="15"/>
    </row>
    <row r="132" spans="1:20" ht="16.5">
      <c r="A132" s="88"/>
      <c r="B132" s="89" t="s">
        <v>10</v>
      </c>
      <c r="C132" s="90">
        <f>C125+C129</f>
        <v>173820</v>
      </c>
      <c r="D132" s="90">
        <f>D125+D129</f>
        <v>80140</v>
      </c>
      <c r="E132" s="90"/>
      <c r="F132" s="90">
        <f>F125</f>
        <v>0</v>
      </c>
      <c r="G132" s="90"/>
      <c r="H132" s="90"/>
      <c r="I132" s="90"/>
      <c r="J132" s="90">
        <f>J129+J125</f>
        <v>0</v>
      </c>
      <c r="K132" s="90"/>
      <c r="L132" s="90"/>
      <c r="M132" s="90"/>
      <c r="N132" s="90"/>
      <c r="O132" s="102"/>
      <c r="P132" s="102"/>
      <c r="Q132" s="106">
        <f>Q125+Q129</f>
        <v>93680</v>
      </c>
      <c r="R132" s="15"/>
      <c r="S132" s="15"/>
      <c r="T132" s="15"/>
    </row>
    <row r="133" spans="1:20" ht="16.5">
      <c r="A133" s="91"/>
      <c r="B133" s="92" t="s">
        <v>11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102"/>
      <c r="P133" s="102"/>
      <c r="Q133" s="102"/>
      <c r="R133" s="109"/>
      <c r="S133" s="15"/>
      <c r="T133" s="15"/>
    </row>
    <row r="134" spans="1:20" ht="16.5">
      <c r="A134" s="131"/>
      <c r="B134" s="13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09"/>
      <c r="P134" s="109"/>
      <c r="Q134" s="109"/>
      <c r="R134" s="109"/>
      <c r="S134" s="15"/>
      <c r="T134" s="15"/>
    </row>
    <row r="135" spans="1:20" ht="16.5">
      <c r="A135" s="117"/>
      <c r="B135" s="118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9"/>
      <c r="P135" s="116"/>
      <c r="Q135" s="15"/>
      <c r="R135" s="109"/>
      <c r="S135" s="15"/>
      <c r="T135" s="15"/>
    </row>
    <row r="136" spans="1:20" ht="16.5">
      <c r="A136" s="117"/>
      <c r="B136" s="120" t="s">
        <v>82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9"/>
      <c r="P136" s="116"/>
      <c r="Q136" s="15"/>
      <c r="R136" s="109"/>
      <c r="S136" s="15"/>
      <c r="T136" s="15"/>
    </row>
    <row r="137" spans="1:20" ht="16.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109"/>
      <c r="N137" s="68"/>
      <c r="O137" s="109"/>
      <c r="P137" s="109"/>
      <c r="Q137" s="109"/>
      <c r="R137" s="109"/>
      <c r="S137" s="109"/>
      <c r="T137" s="109"/>
    </row>
    <row r="138" spans="1:20" ht="84">
      <c r="A138" s="121" t="s">
        <v>14</v>
      </c>
      <c r="B138" s="121" t="s">
        <v>7</v>
      </c>
      <c r="C138" s="103" t="s">
        <v>101</v>
      </c>
      <c r="D138" s="103" t="s">
        <v>17</v>
      </c>
      <c r="E138" s="103" t="s">
        <v>1</v>
      </c>
      <c r="F138" s="103" t="s">
        <v>35</v>
      </c>
      <c r="G138" s="103" t="s">
        <v>31</v>
      </c>
      <c r="H138" s="103" t="s">
        <v>30</v>
      </c>
      <c r="I138" s="103" t="s">
        <v>29</v>
      </c>
      <c r="J138" s="103" t="s">
        <v>26</v>
      </c>
      <c r="K138" s="103" t="s">
        <v>55</v>
      </c>
      <c r="L138" s="75" t="s">
        <v>28</v>
      </c>
      <c r="M138" s="75" t="s">
        <v>32</v>
      </c>
      <c r="N138" s="76" t="s">
        <v>38</v>
      </c>
      <c r="O138" s="102"/>
      <c r="P138" s="102"/>
      <c r="Q138" s="76" t="s">
        <v>95</v>
      </c>
      <c r="R138" s="75" t="s">
        <v>103</v>
      </c>
      <c r="S138" s="109"/>
      <c r="T138" s="109"/>
    </row>
    <row r="139" spans="1:20" ht="16.5">
      <c r="A139" s="96">
        <v>31</v>
      </c>
      <c r="B139" s="96" t="s">
        <v>22</v>
      </c>
      <c r="C139" s="97">
        <f>C140+C141+C142</f>
        <v>7500000</v>
      </c>
      <c r="D139" s="97"/>
      <c r="E139" s="97"/>
      <c r="F139" s="97"/>
      <c r="G139" s="97"/>
      <c r="H139" s="97"/>
      <c r="I139" s="97"/>
      <c r="J139" s="97">
        <f>J140+J141+J142</f>
        <v>7500000</v>
      </c>
      <c r="K139" s="97"/>
      <c r="L139" s="97"/>
      <c r="M139" s="97"/>
      <c r="N139" s="97"/>
      <c r="O139" s="67"/>
      <c r="P139" s="67"/>
      <c r="Q139" s="97"/>
      <c r="R139" s="97"/>
      <c r="S139" s="67"/>
      <c r="T139" s="67"/>
    </row>
    <row r="140" spans="1:20" ht="16.5">
      <c r="A140" s="80">
        <v>311</v>
      </c>
      <c r="B140" s="87" t="s">
        <v>22</v>
      </c>
      <c r="C140" s="99">
        <f>J140</f>
        <v>6150000</v>
      </c>
      <c r="D140" s="82"/>
      <c r="E140" s="82"/>
      <c r="F140" s="82"/>
      <c r="G140" s="82"/>
      <c r="H140" s="82"/>
      <c r="I140" s="82"/>
      <c r="J140" s="82">
        <v>6150000</v>
      </c>
      <c r="K140" s="82"/>
      <c r="L140" s="128"/>
      <c r="M140" s="128"/>
      <c r="N140" s="128"/>
      <c r="O140" s="129"/>
      <c r="P140" s="129"/>
      <c r="Q140" s="129"/>
      <c r="R140" s="129"/>
      <c r="S140" s="67"/>
      <c r="T140" s="67"/>
    </row>
    <row r="141" spans="1:20" ht="16.5">
      <c r="A141" s="80">
        <v>312</v>
      </c>
      <c r="B141" s="87" t="s">
        <v>74</v>
      </c>
      <c r="C141" s="99">
        <f>J141</f>
        <v>300000</v>
      </c>
      <c r="D141" s="82"/>
      <c r="E141" s="82"/>
      <c r="F141" s="82"/>
      <c r="G141" s="82"/>
      <c r="H141" s="82"/>
      <c r="I141" s="82"/>
      <c r="J141" s="82">
        <v>300000</v>
      </c>
      <c r="K141" s="82"/>
      <c r="L141" s="128"/>
      <c r="M141" s="128"/>
      <c r="N141" s="128"/>
      <c r="O141" s="129"/>
      <c r="P141" s="129"/>
      <c r="Q141" s="129"/>
      <c r="R141" s="129"/>
      <c r="S141" s="67"/>
      <c r="T141" s="67"/>
    </row>
    <row r="142" spans="1:20" ht="16.5">
      <c r="A142" s="80">
        <v>313</v>
      </c>
      <c r="B142" s="87" t="s">
        <v>66</v>
      </c>
      <c r="C142" s="99">
        <f>J142</f>
        <v>1050000</v>
      </c>
      <c r="D142" s="82"/>
      <c r="E142" s="82"/>
      <c r="F142" s="82"/>
      <c r="G142" s="82"/>
      <c r="H142" s="82"/>
      <c r="I142" s="82"/>
      <c r="J142" s="82">
        <v>1050000</v>
      </c>
      <c r="K142" s="82"/>
      <c r="L142" s="128"/>
      <c r="M142" s="128"/>
      <c r="N142" s="128"/>
      <c r="O142" s="129"/>
      <c r="P142" s="129"/>
      <c r="Q142" s="129"/>
      <c r="R142" s="129"/>
      <c r="S142" s="67"/>
      <c r="T142" s="67"/>
    </row>
    <row r="143" spans="1:20" ht="16.5">
      <c r="A143" s="83">
        <v>32</v>
      </c>
      <c r="B143" s="84" t="s">
        <v>19</v>
      </c>
      <c r="C143" s="97">
        <f>C144+C145</f>
        <v>195000</v>
      </c>
      <c r="D143" s="82"/>
      <c r="E143" s="82"/>
      <c r="F143" s="82"/>
      <c r="G143" s="82"/>
      <c r="H143" s="82"/>
      <c r="I143" s="82"/>
      <c r="J143" s="85">
        <f>J144+J145</f>
        <v>195000</v>
      </c>
      <c r="K143" s="82"/>
      <c r="L143" s="128"/>
      <c r="M143" s="128"/>
      <c r="N143" s="128"/>
      <c r="O143" s="129"/>
      <c r="P143" s="129"/>
      <c r="Q143" s="129"/>
      <c r="R143" s="129"/>
      <c r="S143" s="67"/>
      <c r="T143" s="67"/>
    </row>
    <row r="144" spans="1:20" ht="16.5">
      <c r="A144" s="80">
        <v>321</v>
      </c>
      <c r="B144" s="87" t="s">
        <v>75</v>
      </c>
      <c r="C144" s="99">
        <f>J144</f>
        <v>155000</v>
      </c>
      <c r="D144" s="82"/>
      <c r="E144" s="82"/>
      <c r="F144" s="82"/>
      <c r="G144" s="82"/>
      <c r="H144" s="82"/>
      <c r="I144" s="82"/>
      <c r="J144" s="82">
        <v>155000</v>
      </c>
      <c r="K144" s="82"/>
      <c r="L144" s="128"/>
      <c r="M144" s="128"/>
      <c r="N144" s="128"/>
      <c r="O144" s="129"/>
      <c r="P144" s="129"/>
      <c r="Q144" s="129"/>
      <c r="R144" s="134"/>
      <c r="S144" s="67"/>
      <c r="T144" s="67"/>
    </row>
    <row r="145" spans="1:20" ht="16.5">
      <c r="A145" s="80">
        <v>329</v>
      </c>
      <c r="B145" s="86" t="s">
        <v>76</v>
      </c>
      <c r="C145" s="99">
        <f>J145</f>
        <v>40000</v>
      </c>
      <c r="D145" s="82"/>
      <c r="E145" s="82"/>
      <c r="F145" s="82"/>
      <c r="G145" s="82"/>
      <c r="H145" s="82"/>
      <c r="I145" s="82"/>
      <c r="J145" s="82">
        <v>40000</v>
      </c>
      <c r="K145" s="82"/>
      <c r="L145" s="128"/>
      <c r="M145" s="128"/>
      <c r="N145" s="128"/>
      <c r="O145" s="129"/>
      <c r="P145" s="129"/>
      <c r="Q145" s="129"/>
      <c r="R145" s="109"/>
      <c r="S145" s="109"/>
      <c r="T145" s="67"/>
    </row>
    <row r="146" spans="1:20" ht="16.5">
      <c r="A146" s="88"/>
      <c r="B146" s="89" t="s">
        <v>10</v>
      </c>
      <c r="C146" s="90">
        <f>C139+C143</f>
        <v>7695000</v>
      </c>
      <c r="D146" s="90"/>
      <c r="E146" s="90"/>
      <c r="F146" s="90"/>
      <c r="G146" s="90"/>
      <c r="H146" s="90"/>
      <c r="I146" s="90"/>
      <c r="J146" s="90">
        <f>J143+J139</f>
        <v>7695000</v>
      </c>
      <c r="K146" s="90"/>
      <c r="L146" s="90"/>
      <c r="M146" s="90"/>
      <c r="N146" s="90"/>
      <c r="O146" s="102"/>
      <c r="P146" s="102"/>
      <c r="Q146" s="106"/>
      <c r="R146" s="106"/>
      <c r="S146" s="109"/>
      <c r="T146" s="109"/>
    </row>
    <row r="147" spans="1:20" ht="16.5">
      <c r="A147" s="91"/>
      <c r="B147" s="92" t="s">
        <v>11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102"/>
      <c r="P147" s="102"/>
      <c r="Q147" s="139"/>
      <c r="R147" s="139"/>
      <c r="S147" s="109"/>
      <c r="T147" s="109"/>
    </row>
    <row r="148" spans="1:20" ht="16.5">
      <c r="A148" s="93"/>
      <c r="B148" s="94"/>
      <c r="C148" s="67"/>
      <c r="D148" s="79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109"/>
      <c r="S148" s="109"/>
      <c r="T148" s="109"/>
    </row>
    <row r="149" spans="1:20" ht="16.5">
      <c r="A149" s="91"/>
      <c r="B149" s="92" t="s">
        <v>11</v>
      </c>
      <c r="C149" s="90">
        <f>C146+C112+C102+C79+C60+C120+C132</f>
        <v>11559980</v>
      </c>
      <c r="D149" s="90">
        <f>D120+D112+D102+D79+D132</f>
        <v>1302640</v>
      </c>
      <c r="E149" s="90">
        <f>E102</f>
        <v>30000</v>
      </c>
      <c r="F149" s="90">
        <f>F102+F79+F132</f>
        <v>1048000</v>
      </c>
      <c r="G149" s="90">
        <f>G102+G79+G60+G112</f>
        <v>65000</v>
      </c>
      <c r="H149" s="90">
        <f>H102+H79+H60+H112</f>
        <v>42000</v>
      </c>
      <c r="I149" s="90">
        <f>I102+I79+K102</f>
        <v>322500</v>
      </c>
      <c r="J149" s="90">
        <f>J146+J120+J102</f>
        <v>7838220</v>
      </c>
      <c r="K149" s="90">
        <f>K60</f>
        <v>331440</v>
      </c>
      <c r="L149" s="90">
        <f>J60</f>
        <v>391500</v>
      </c>
      <c r="M149" s="90">
        <f>L102</f>
        <v>17000</v>
      </c>
      <c r="N149" s="90">
        <f>M102+Q120</f>
        <v>10000</v>
      </c>
      <c r="O149" s="67" t="e">
        <f>#REF!+O103+L94+L81</f>
        <v>#REF!</v>
      </c>
      <c r="P149" s="67"/>
      <c r="Q149" s="106">
        <f>Q132</f>
        <v>93680</v>
      </c>
      <c r="R149" s="106">
        <f>N102</f>
        <v>68000</v>
      </c>
      <c r="S149" s="109"/>
      <c r="T149" s="15"/>
    </row>
    <row r="150" spans="1:20" ht="16.5">
      <c r="A150" s="93"/>
      <c r="B150" s="94"/>
      <c r="C150" s="67"/>
      <c r="D150" s="79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109"/>
      <c r="S150" s="109"/>
      <c r="T150" s="109"/>
    </row>
    <row r="151" spans="1:20" ht="16.5">
      <c r="A151" s="93"/>
      <c r="B151" s="94"/>
      <c r="C151" s="67"/>
      <c r="D151" s="79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109"/>
      <c r="S151" s="109"/>
      <c r="T151" s="109"/>
    </row>
    <row r="152" spans="1:20" ht="16.5">
      <c r="A152" s="93"/>
      <c r="B152" s="94"/>
      <c r="C152" s="67"/>
      <c r="D152" s="79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109"/>
      <c r="T152" s="109"/>
    </row>
    <row r="153" spans="1:20" ht="17.25">
      <c r="A153" s="122"/>
      <c r="B153" s="123"/>
      <c r="C153" s="16"/>
      <c r="D153" s="79"/>
      <c r="E153" s="67"/>
      <c r="F153" s="67"/>
      <c r="G153" s="67"/>
      <c r="H153" s="67"/>
      <c r="I153" s="67"/>
      <c r="J153" s="67"/>
      <c r="K153" s="67"/>
      <c r="L153" s="67"/>
      <c r="M153" s="18" t="s">
        <v>58</v>
      </c>
      <c r="N153" s="18"/>
      <c r="O153" s="67"/>
      <c r="P153" s="67"/>
      <c r="Q153" s="67"/>
      <c r="R153" s="67"/>
      <c r="S153" s="109"/>
      <c r="T153" s="109"/>
    </row>
    <row r="154" spans="1:20" ht="17.25">
      <c r="A154" s="122"/>
      <c r="B154" s="123"/>
      <c r="C154" s="16"/>
      <c r="D154" s="79"/>
      <c r="E154" s="67"/>
      <c r="F154" s="67"/>
      <c r="G154" s="67"/>
      <c r="H154" s="67"/>
      <c r="I154" s="67"/>
      <c r="J154" s="67"/>
      <c r="K154" s="67"/>
      <c r="L154" s="67"/>
      <c r="M154" s="18" t="s">
        <v>79</v>
      </c>
      <c r="N154" s="18"/>
      <c r="O154" s="67"/>
      <c r="P154" s="67"/>
      <c r="Q154" s="67"/>
      <c r="R154" s="67"/>
      <c r="S154" s="67"/>
      <c r="T154" s="67"/>
    </row>
    <row r="155" spans="1:3" ht="15">
      <c r="A155" s="10"/>
      <c r="B155" s="11"/>
      <c r="C155" s="12"/>
    </row>
    <row r="156" ht="13.5">
      <c r="M156" s="2" t="s">
        <v>107</v>
      </c>
    </row>
  </sheetData>
  <sheetProtection/>
  <mergeCells count="20">
    <mergeCell ref="A15:C15"/>
    <mergeCell ref="A17:C17"/>
    <mergeCell ref="A35:C35"/>
    <mergeCell ref="A39:C39"/>
    <mergeCell ref="A32:C32"/>
    <mergeCell ref="A1:L1"/>
    <mergeCell ref="A11:C11"/>
    <mergeCell ref="A12:C12"/>
    <mergeCell ref="A22:C22"/>
    <mergeCell ref="A13:C13"/>
    <mergeCell ref="A16:C16"/>
    <mergeCell ref="A31:C31"/>
    <mergeCell ref="A10:C10"/>
    <mergeCell ref="A36:C36"/>
    <mergeCell ref="A20:C20"/>
    <mergeCell ref="A21:C21"/>
    <mergeCell ref="A33:C33"/>
    <mergeCell ref="A18:C18"/>
    <mergeCell ref="A14:C14"/>
    <mergeCell ref="A26:C26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46" r:id="rId1"/>
  <rowBreaks count="2" manualBreakCount="2">
    <brk id="48" max="255" man="1"/>
    <brk id="10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2018-12-20T13:53:49Z</cp:lastPrinted>
  <dcterms:created xsi:type="dcterms:W3CDTF">1996-10-14T23:33:28Z</dcterms:created>
  <dcterms:modified xsi:type="dcterms:W3CDTF">2019-02-11T08:23:31Z</dcterms:modified>
  <cp:category/>
  <cp:version/>
  <cp:contentType/>
  <cp:contentStatus/>
</cp:coreProperties>
</file>